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Deduped" sheetId="2" r:id="rId2"/>
    <sheet name="Data" sheetId="3" r:id="rId3"/>
    <sheet name="Connect your data" sheetId="4" r:id="rId4"/>
  </sheets>
  <definedNames>
    <definedName name="_xlnm.Print_Area" localSheetId="3">'Connect your data'!$A$1:$M$22</definedName>
    <definedName name="_xlnm.Print_Area" localSheetId="0">Cover!$A$1:$M$41</definedName>
    <definedName name="_xlnm.Print_Titles" localSheetId="3">'Connect your data'!$1:$5</definedName>
    <definedName name="_xlnm.Print_Titles" localSheetId="2">Data!$1:$5</definedName>
    <definedName name="_xlnm.Print_Titles" localSheetId="1">Deduped!$1:$5</definedName>
  </definedNames>
  <calcPr calcId="124519" fullCalcOnLoad="1"/>
</workbook>
</file>

<file path=xl/sharedStrings.xml><?xml version="1.0" encoding="utf-8"?>
<sst xmlns="http://schemas.openxmlformats.org/spreadsheetml/2006/main" count="118" uniqueCount="106">
  <si>
    <t>SUPPLIER SPEND AND CONCENTRATION WITH ABN DEDUP</t>
  </si>
  <si>
    <t>Top Supplier Review (ABN dedup)</t>
  </si>
  <si>
    <t>HOW TO USE</t>
  </si>
  <si>
    <t>1.</t>
  </si>
  <si>
    <t>Open the Data sheet and paste your Supplier Activity Summary (current 12 months and prior).</t>
  </si>
  <si>
    <t>2.</t>
  </si>
  <si>
    <t>Enter the ABN per supplier in the ABN column; entries with the same ABN are grouped together on the Deduped sheet.</t>
  </si>
  <si>
    <t>3.</t>
  </si>
  <si>
    <t>The Deduped sheet ranks suppliers by total spend, shows year-on-year change, and computes top-5 / top-10 concentration.</t>
  </si>
  <si>
    <t>DESIGNED FOR</t>
  </si>
  <si>
    <t>FC running a quarterly procurement review or auditing supplier concentration.</t>
  </si>
  <si>
    <t>EXAMPLE BUSINESS PROFILE</t>
  </si>
  <si>
    <t>Synthetic data inside this workbook represents the following business shape. Use it as a reference for what good looks like; your numbers will differ.</t>
  </si>
  <si>
    <t>INDUSTRY</t>
  </si>
  <si>
    <t>SME with 15-20 active suppliers</t>
  </si>
  <si>
    <t>SPEND SCALE</t>
  </si>
  <si>
    <t>Circa $2M annual</t>
  </si>
  <si>
    <t>DEDUP COMMON CASES</t>
  </si>
  <si>
    <t>Supplier name variations (e.g. 'XYZ Pty Ltd' vs 'XYZ Pty. Ltd.')</t>
  </si>
  <si>
    <t>INPUTS YOU NEED TO PROVIDE</t>
  </si>
  <si>
    <t>These figures vary by company and cannot be exported directly from your accounting software. Replace the amber-bordered sample values on the tabs noted below.</t>
  </si>
  <si>
    <t>Supplier name and ABN</t>
  </si>
  <si>
    <t>Used on: Data tab</t>
  </si>
  <si>
    <t>Current 12-month spend per supplier</t>
  </si>
  <si>
    <t>Prior 12-month spend per supplier</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</si>
  <si>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</si>
  <si>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</si>
  <si>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</si>
  <si>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</si>
  <si>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</si>
  <si>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</si>
  <si>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</si>
  <si>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AGGREGATED BY ABN</t>
  </si>
  <si>
    <t>Top suppliers, deduped</t>
  </si>
  <si>
    <t>Suppliers are aggregated by ABN using SUMIFS, so entries with name variations but the same ABN show as a single row. Unique ABNs are pulled from the Data sheet via an array of IFERROR(INDEX/MATCH) lookups, which may show blank rows for unused capacity.</t>
  </si>
  <si>
    <t>DRAWN FROM THE DATA SHEET</t>
  </si>
  <si>
    <t>Deduped supplier spend ranked by total</t>
  </si>
  <si>
    <t>ABN</t>
  </si>
  <si>
    <t>Supplier (first name)</t>
  </si>
  <si>
    <t>Current 12m</t>
  </si>
  <si>
    <t>Prior 12m</t>
  </si>
  <si>
    <t>YoY $</t>
  </si>
  <si>
    <t>YoY %</t>
  </si>
  <si>
    <t>Share %</t>
  </si>
  <si>
    <t>Total (deduped)</t>
  </si>
  <si>
    <t>RECONCILIATION</t>
  </si>
  <si>
    <t>Tie-out checks for this tab</t>
  </si>
  <si>
    <t>Check</t>
  </si>
  <si>
    <t>Left side</t>
  </si>
  <si>
    <t>Right side</t>
  </si>
  <si>
    <t>Difference</t>
  </si>
  <si>
    <t>Status</t>
  </si>
  <si>
    <t>Deduped Total Current ties to Data Total Current (sanity)</t>
  </si>
  <si>
    <t>SINGLE SOURCE OF TRUTH</t>
  </si>
  <si>
    <t>Drop your supplier spend here</t>
  </si>
  <si>
    <t>Paste your Supplier Activity Summary for the current 12 months and the prior 12 months. Enter the ABN for each supplier; ABNs are used to dedup near-duplicate names on the Deduped sheet. Australian Business Numbers (ABNs) are 11-digit identifiers issued by the ATO.</t>
  </si>
  <si>
    <t>PASTE FROM YOUR ACCOUNTING SOFTWARE</t>
  </si>
  <si>
    <t>Supplier spend</t>
  </si>
  <si>
    <t>Supplier</t>
  </si>
  <si>
    <t>Yarra Supplies Pty Ltd</t>
  </si>
  <si>
    <t>99 102 478 311</t>
  </si>
  <si>
    <t>Southbank Trading Co</t>
  </si>
  <si>
    <t>99 211 884 027</t>
  </si>
  <si>
    <t>Latrobe Manufacturing Pty Ltd</t>
  </si>
  <si>
    <t>99 326 119 540</t>
  </si>
  <si>
    <t>Brunswick Logistics</t>
  </si>
  <si>
    <t>99 414 067 882</t>
  </si>
  <si>
    <t>Yarra Supplies Pty Ltd.</t>
  </si>
  <si>
    <t>99 568 922 134</t>
  </si>
  <si>
    <t>Carlton Constructions</t>
  </si>
  <si>
    <t>99 633 745 091</t>
  </si>
  <si>
    <t>Docklands Digital Pty Ltd</t>
  </si>
  <si>
    <t>99 705 281 446</t>
  </si>
  <si>
    <t>Fitzroy Media Group</t>
  </si>
  <si>
    <t>99 819 037 612</t>
  </si>
  <si>
    <t>Williamstown Marine Co</t>
  </si>
  <si>
    <t>99 902 156 738</t>
  </si>
  <si>
    <t>Northbridge Holdings Pty Ltd</t>
  </si>
  <si>
    <t>99 037 612 845</t>
  </si>
  <si>
    <t>Parramatta Plumbing Pty Ltd</t>
  </si>
  <si>
    <t>99 154 803 226</t>
  </si>
  <si>
    <t>Bondi Brew Co</t>
  </si>
  <si>
    <t>99 261 045 718</t>
  </si>
  <si>
    <t>Pyrmont Print Services</t>
  </si>
  <si>
    <t>99 388 226 905</t>
  </si>
  <si>
    <t>Surry Hills Studio Pty Ltd</t>
  </si>
  <si>
    <t>99 492 803 117</t>
  </si>
  <si>
    <t>Fortitude Valley Cafe Group</t>
  </si>
  <si>
    <t>99 514 062 837</t>
  </si>
  <si>
    <t>Toowoomba Agri Pty Ltd</t>
  </si>
  <si>
    <t>99 627 184 309</t>
  </si>
  <si>
    <t>Adelaide Hills Wine Co</t>
  </si>
  <si>
    <t>99 738 502 144</t>
  </si>
  <si>
    <t>Total</t>
  </si>
  <si>
    <t>POPULATE THIS WORKBOOK</t>
  </si>
  <si>
    <t>Connect your accounting data</t>
  </si>
  <si>
    <t>Option 1   Enter the data yourself</t>
  </si>
  <si>
    <t>Export the relevant report from your accounting software (e.g. top supplier review (abn dedup)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</si>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</sst>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2">
    <numFmt numFmtId="164" formatCode="_-&quot;$&quot;* #,##0_-;[Red]_-&quot;$&quot;* (#,##0)_-;_-&quot;$&quot;* &quot;-&quot;_-;_-@_-"/>
    <numFmt numFmtId="165" formatCode="0.0%;[Red](0.0%);&quot;-&quot;"/>
  </numFmts>
  <fonts count="15">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14"/>
      <color rgb="FF1A1A1A"/>
      <name val="Arial"/>
      <family val="2"/>
    </font>
    <font>
      <b/>
      <sz val="10"/>
      <color rgb="FFFFFFFF"/>
      <name val="Arial"/>
      <family val="2"/>
    </font>
    <font>
      <b/>
      <sz val="11"/>
      <color rgb="FFFFFFFF"/>
      <name val="Arial"/>
      <family val="2"/>
    </font>
    <font>
      <b/>
      <sz val="10"/>
      <color rgb="FF707070"/>
      <name val="Arial"/>
      <family val="2"/>
    </font>
    <font>
      <sz val="10"/>
      <color rgb="FF2D7A55"/>
      <name val="Arial"/>
      <family val="2"/>
    </font>
  </fonts>
  <fills count="8">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4F4F4"/>
        <bgColor indexed="64"/>
      </patternFill>
    </fill>
    <fill>
      <patternFill patternType="solid">
        <fgColor rgb="FFFFFFFF"/>
        <bgColor indexed="64"/>
      </patternFill>
    </fill>
    <fill>
      <patternFill patternType="solid">
        <fgColor rgb="FFFFFEF7"/>
        <bgColor indexed="64"/>
      </patternFill>
    </fill>
  </fills>
  <borders count="5">
    <border>
      <left/>
      <right/>
      <top/>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right/>
      <top style="medium">
        <color rgb="FF3A9E6E"/>
      </top>
      <bottom/>
      <diagonal/>
    </border>
    <border>
      <left style="thin">
        <color rgb="FFF5A524"/>
      </left>
      <right style="thin">
        <color rgb="FFF5A524"/>
      </right>
      <top style="thin">
        <color rgb="FFF5A524"/>
      </top>
      <bottom style="thin">
        <color rgb="FFF5A524"/>
      </bottom>
      <diagonal/>
    </border>
  </borders>
  <cellStyleXfs count="1">
    <xf numFmtId="0" fontId="0" fillId="0" borderId="0"/>
  </cellStyleXfs>
  <cellXfs count="26">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10" fillId="0" borderId="0" xfId="0" applyFont="1" applyAlignment="1">
      <alignment horizontal="lef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right" vertical="center" wrapText="1"/>
    </xf>
    <xf numFmtId="0" fontId="1" fillId="5" borderId="2" xfId="0" applyFont="1" applyFill="1" applyBorder="1" applyAlignment="1">
      <alignment horizontal="left" vertical="center"/>
    </xf>
    <xf numFmtId="164" fontId="1" fillId="5" borderId="2" xfId="0" applyNumberFormat="1" applyFont="1" applyFill="1" applyBorder="1" applyAlignment="1">
      <alignment horizontal="right" vertical="center"/>
    </xf>
    <xf numFmtId="165" fontId="1" fillId="5" borderId="2" xfId="0" applyNumberFormat="1" applyFont="1" applyFill="1" applyBorder="1" applyAlignment="1">
      <alignment horizontal="right" vertical="center"/>
    </xf>
    <xf numFmtId="0" fontId="1" fillId="6" borderId="2" xfId="0" applyFont="1" applyFill="1" applyBorder="1" applyAlignment="1">
      <alignment horizontal="left" vertical="center"/>
    </xf>
    <xf numFmtId="164" fontId="1" fillId="6" borderId="2" xfId="0" applyNumberFormat="1" applyFont="1" applyFill="1" applyBorder="1" applyAlignment="1">
      <alignment horizontal="right" vertical="center"/>
    </xf>
    <xf numFmtId="165" fontId="1" fillId="6" borderId="2" xfId="0" applyNumberFormat="1" applyFont="1" applyFill="1" applyBorder="1" applyAlignment="1">
      <alignment horizontal="right" vertical="center"/>
    </xf>
    <xf numFmtId="0" fontId="12" fillId="2" borderId="3" xfId="0" applyFont="1" applyFill="1" applyBorder="1" applyAlignment="1">
      <alignment horizontal="left" vertical="center" indent="1"/>
    </xf>
    <xf numFmtId="164" fontId="12" fillId="2" borderId="3" xfId="0" applyNumberFormat="1" applyFont="1" applyFill="1" applyBorder="1" applyAlignment="1">
      <alignment horizontal="right" vertical="center"/>
    </xf>
    <xf numFmtId="0" fontId="13" fillId="6" borderId="2" xfId="0" applyFont="1" applyFill="1" applyBorder="1" applyAlignment="1">
      <alignment horizontal="center" vertical="center"/>
    </xf>
    <xf numFmtId="164" fontId="14" fillId="7" borderId="4" xfId="0" applyNumberFormat="1" applyFont="1" applyFill="1" applyBorder="1" applyAlignment="1">
      <alignment horizontal="right" vertical="center"/>
    </xf>
  </cellXfs>
  <cellStyles count="1">
    <cellStyle name="Normal" xfId="0" builtinId="0"/>
  </cellStyles>
  <dxfs count="2">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38100</xdr:colOff>
      <xdr:row>0</xdr:row>
      <xdr:rowOff>38100</xdr:rowOff>
    </xdr:from>
    <xdr:to>
      <xdr:col>7</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7572375" y="38100"/>
          <a:ext cx="675794" cy="652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38100</xdr:colOff>
      <xdr:row>0</xdr:row>
      <xdr:rowOff>38100</xdr:rowOff>
    </xdr:from>
    <xdr:to>
      <xdr:col>4</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4762500" y="38100"/>
          <a:ext cx="675794" cy="652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sheetPr>
    <tabColor rgb="FF3A9E6E"/>
  </sheetPr>
  <dimension ref="A1:M39"/>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c r="M24" s="4"/>
    </row>
    <row r="25" spans="2:13" ht="18" customHeight="1">
      <c r="B25" s="3" t="s">
        <v>19</v>
      </c>
      <c r="M25" s="4"/>
    </row>
    <row r="26" spans="2:13" ht="24" customHeight="1">
      <c r="B26" s="6" t="s">
        <v>20</v>
      </c>
      <c r="C26" s="6"/>
      <c r="D26" s="6"/>
      <c r="E26" s="6"/>
      <c r="F26" s="6"/>
      <c r="G26" s="6"/>
      <c r="H26" s="6"/>
      <c r="I26" s="6"/>
      <c r="J26" s="6"/>
      <c r="K26" s="6"/>
      <c r="L26" s="6"/>
      <c r="M26" s="4"/>
    </row>
    <row r="27" spans="2:13" ht="22" customHeight="1">
      <c r="B27" s="3" t="s">
        <v>21</v>
      </c>
      <c r="F27" s="8" t="s">
        <v>22</v>
      </c>
      <c r="G27" s="8"/>
      <c r="H27" s="8"/>
      <c r="I27" s="8"/>
      <c r="J27" s="8"/>
      <c r="K27" s="8"/>
      <c r="L27" s="8"/>
      <c r="M27" s="4"/>
    </row>
    <row r="28" spans="2:13" ht="22" customHeight="1">
      <c r="B28" s="3" t="s">
        <v>23</v>
      </c>
      <c r="F28" s="8" t="s">
        <v>22</v>
      </c>
      <c r="G28" s="8"/>
      <c r="H28" s="8"/>
      <c r="I28" s="8"/>
      <c r="J28" s="8"/>
      <c r="K28" s="8"/>
      <c r="L28" s="8"/>
      <c r="M28" s="4"/>
    </row>
    <row r="29" spans="2:13" ht="22" customHeight="1">
      <c r="B29" s="3" t="s">
        <v>24</v>
      </c>
      <c r="F29" s="8" t="s">
        <v>22</v>
      </c>
      <c r="G29" s="8"/>
      <c r="H29" s="8"/>
      <c r="I29" s="8"/>
      <c r="J29" s="8"/>
      <c r="K29" s="8"/>
      <c r="L29" s="8"/>
      <c r="M29" s="4"/>
    </row>
    <row r="30" spans="2:13">
      <c r="M30" s="4"/>
    </row>
    <row r="31" spans="2:13" ht="18" customHeight="1">
      <c r="B31" s="3" t="s">
        <v>25</v>
      </c>
      <c r="C31" s="3"/>
      <c r="D31" s="3"/>
      <c r="E31" s="3"/>
      <c r="F31" s="3"/>
      <c r="G31" s="3"/>
      <c r="H31" s="3"/>
      <c r="I31" s="3"/>
      <c r="J31" s="3"/>
      <c r="K31" s="3"/>
      <c r="L31" s="3"/>
      <c r="M31" s="4"/>
    </row>
    <row r="32" spans="2:13" ht="24" customHeight="1">
      <c r="B32" s="7" t="s">
        <v>26</v>
      </c>
      <c r="C32" s="7"/>
      <c r="D32" s="7"/>
      <c r="E32" s="7"/>
      <c r="F32" s="7"/>
      <c r="G32" s="7"/>
      <c r="H32" s="7"/>
      <c r="I32" s="7"/>
      <c r="J32" s="7"/>
      <c r="K32" s="7"/>
      <c r="L32" s="7"/>
      <c r="M32" s="4"/>
    </row>
    <row r="33" spans="2:13" ht="18" customHeight="1">
      <c r="B33" s="3" t="s">
        <v>27</v>
      </c>
      <c r="C33" s="3"/>
      <c r="D33" s="3"/>
      <c r="E33" s="3"/>
      <c r="F33" s="3"/>
      <c r="G33" s="3"/>
      <c r="H33" s="3"/>
      <c r="I33" s="3"/>
      <c r="J33" s="3"/>
      <c r="K33" s="3"/>
      <c r="L33" s="3"/>
      <c r="M33" s="4"/>
    </row>
    <row r="34" spans="2:13" ht="38" customHeight="1">
      <c r="B34" s="7" t="s">
        <v>28</v>
      </c>
      <c r="C34" s="7"/>
      <c r="D34" s="7"/>
      <c r="E34" s="7"/>
      <c r="F34" s="7"/>
      <c r="G34" s="7"/>
      <c r="H34" s="7"/>
      <c r="I34" s="7"/>
      <c r="J34" s="7"/>
      <c r="K34" s="7"/>
      <c r="L34" s="7"/>
      <c r="M34" s="4"/>
    </row>
    <row r="35" spans="2:13" ht="18" customHeight="1">
      <c r="B35" s="3" t="s">
        <v>29</v>
      </c>
      <c r="C35" s="3"/>
      <c r="D35" s="3"/>
      <c r="E35" s="3"/>
      <c r="F35" s="3"/>
      <c r="G35" s="3"/>
      <c r="H35" s="3"/>
      <c r="I35" s="3"/>
      <c r="J35" s="3"/>
      <c r="K35" s="3"/>
      <c r="L35" s="3"/>
      <c r="M35" s="4"/>
    </row>
    <row r="36" spans="2:13" ht="34" customHeight="1">
      <c r="B36" s="9" t="s">
        <v>30</v>
      </c>
      <c r="C36" s="9"/>
      <c r="D36" s="9"/>
      <c r="E36" s="9"/>
      <c r="F36" s="9"/>
      <c r="G36" s="9"/>
      <c r="H36" s="9"/>
      <c r="I36" s="9"/>
      <c r="J36" s="9"/>
      <c r="K36" s="9"/>
      <c r="L36" s="9"/>
      <c r="M36" s="4"/>
    </row>
    <row r="37" spans="2:13">
      <c r="M37" s="4"/>
    </row>
    <row r="38" spans="2:13" ht="28" customHeight="1">
      <c r="B38" s="10" t="s">
        <v>31</v>
      </c>
      <c r="C38" s="10"/>
      <c r="D38" s="10"/>
      <c r="E38" s="10"/>
      <c r="F38" s="10"/>
      <c r="G38" s="10"/>
      <c r="H38" s="10"/>
      <c r="I38" s="10"/>
      <c r="J38" s="10"/>
      <c r="K38" s="10"/>
      <c r="L38" s="10"/>
      <c r="M38" s="4"/>
    </row>
    <row r="39" spans="2:13" ht="28" customHeight="1">
      <c r="B39" s="10"/>
      <c r="C39" s="10"/>
      <c r="D39" s="10"/>
      <c r="E39" s="10"/>
      <c r="F39" s="10"/>
      <c r="G39" s="10"/>
      <c r="H39" s="10"/>
      <c r="I39" s="10"/>
      <c r="J39" s="10"/>
      <c r="K39" s="10"/>
      <c r="L39" s="10"/>
      <c r="M39" s="4"/>
    </row>
  </sheetData>
  <mergeCells count="20">
    <mergeCell ref="B9:L9"/>
    <mergeCell ref="C12:L12"/>
    <mergeCell ref="C13:L13"/>
    <mergeCell ref="C14:L14"/>
    <mergeCell ref="B17:L17"/>
    <mergeCell ref="B20:L20"/>
    <mergeCell ref="D21:L21"/>
    <mergeCell ref="D22:L22"/>
    <mergeCell ref="D23:L23"/>
    <mergeCell ref="B26:L26"/>
    <mergeCell ref="F27:L27"/>
    <mergeCell ref="F28:L28"/>
    <mergeCell ref="F29:L29"/>
    <mergeCell ref="B31:L31"/>
    <mergeCell ref="B32:L32"/>
    <mergeCell ref="B33:L33"/>
    <mergeCell ref="B34:L34"/>
    <mergeCell ref="B35:L35"/>
    <mergeCell ref="B36:L36"/>
    <mergeCell ref="B38:L39"/>
  </mergeCells>
  <hyperlinks>
    <hyperlink ref="B38"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3A9E6E"/>
    <pageSetUpPr fitToPage="1"/>
  </sheetPr>
  <dimension ref="A1:I32"/>
  <sheetViews>
    <sheetView showGridLines="0" workbookViewId="0"/>
  </sheetViews>
  <sheetFormatPr defaultRowHeight="15"/>
  <cols>
    <col min="1" max="1" width="2.7109375" customWidth="1"/>
    <col min="2" max="2" width="18.7109375" customWidth="1"/>
    <col min="3" max="3" width="32.7109375" customWidth="1"/>
    <col min="4" max="8" width="14.7109375" customWidth="1"/>
    <col min="9" max="9" width="2.7109375" customWidth="1"/>
  </cols>
  <sheetData>
    <row r="1" spans="1:9" ht="14" customHeight="1">
      <c r="A1" s="1"/>
      <c r="B1" s="1"/>
      <c r="C1" s="1"/>
      <c r="D1" s="1"/>
      <c r="E1" s="1"/>
      <c r="F1" s="1"/>
      <c r="G1" s="1"/>
      <c r="H1" s="1"/>
      <c r="I1" s="1"/>
    </row>
    <row r="2" spans="1:9" ht="16" customHeight="1">
      <c r="A2" s="1"/>
      <c r="B2" s="11" t="s">
        <v>32</v>
      </c>
      <c r="C2" s="11"/>
      <c r="D2" s="11"/>
      <c r="E2" s="11"/>
      <c r="F2" s="11"/>
      <c r="G2" s="11"/>
      <c r="H2" s="1"/>
      <c r="I2" s="1"/>
    </row>
    <row r="3" spans="1:9" ht="26" customHeight="1">
      <c r="A3" s="1"/>
      <c r="B3" s="12" t="s">
        <v>33</v>
      </c>
      <c r="C3" s="12"/>
      <c r="D3" s="12"/>
      <c r="E3" s="12"/>
      <c r="F3" s="12"/>
      <c r="G3" s="12"/>
      <c r="H3" s="1"/>
      <c r="I3" s="1"/>
    </row>
    <row r="4" spans="1:9" ht="4" customHeight="1">
      <c r="A4" s="2"/>
      <c r="B4" s="2"/>
      <c r="C4" s="2"/>
      <c r="D4" s="2"/>
      <c r="E4" s="2"/>
      <c r="F4" s="2"/>
      <c r="G4" s="2"/>
      <c r="H4" s="2"/>
      <c r="I4" s="2"/>
    </row>
    <row r="5" spans="1:9" ht="64" customHeight="1">
      <c r="B5" s="6" t="s">
        <v>34</v>
      </c>
      <c r="C5" s="6"/>
      <c r="D5" s="6"/>
      <c r="E5" s="6"/>
      <c r="F5" s="6"/>
      <c r="G5" s="6"/>
      <c r="H5" s="6"/>
    </row>
    <row r="7" spans="1:9" ht="14" customHeight="1">
      <c r="B7" s="3" t="s">
        <v>35</v>
      </c>
    </row>
    <row r="8" spans="1:9" ht="26" customHeight="1">
      <c r="B8" s="13" t="s">
        <v>36</v>
      </c>
    </row>
    <row r="9" spans="1:9" ht="26" customHeight="1">
      <c r="B9" s="14" t="s">
        <v>37</v>
      </c>
      <c r="C9" s="14" t="s">
        <v>38</v>
      </c>
      <c r="D9" s="15" t="s">
        <v>39</v>
      </c>
      <c r="E9" s="15" t="s">
        <v>40</v>
      </c>
      <c r="F9" s="15" t="s">
        <v>41</v>
      </c>
      <c r="G9" s="15" t="s">
        <v>42</v>
      </c>
      <c r="H9" s="15" t="s">
        <v>43</v>
      </c>
    </row>
    <row r="10" spans="1:9" ht="22" customHeight="1">
      <c r="B10" s="16">
        <f>'Data'!$C$9</f>
        <v>0</v>
      </c>
      <c r="C10" s="16">
        <f>'Data'!$B$9</f>
        <v>0</v>
      </c>
      <c r="D10" s="17">
        <f>IF(B10="","",SUMIFS('Data'!$D$9:$D$25,'Data'!$C$9:$C$25,B10))</f>
        <v>0</v>
      </c>
      <c r="E10" s="17">
        <f>IF(B10="","",SUMIFS('Data'!$E$9:$E$25,'Data'!$C$9:$C$25,B10))</f>
        <v>0</v>
      </c>
      <c r="F10" s="17">
        <f>IF(B10="","",D10-E10)</f>
        <v>0</v>
      </c>
      <c r="G10" s="18">
        <f>IF(OR(B10="",E10=0),"",(D10-E10)/ABS(E10))</f>
        <v>0</v>
      </c>
      <c r="H10" s="18">
        <f>IF(B10="","",D10/'Data'!$D$26)</f>
        <v>0</v>
      </c>
    </row>
    <row r="11" spans="1:9" ht="22" customHeight="1">
      <c r="B11" s="19">
        <f>IF(COUNTIF('Data'!$C$9:$C$9,'Data'!$C$10)&gt;0,"",'Data'!$C$10)</f>
        <v>0</v>
      </c>
      <c r="C11" s="19">
        <f>IF(B11="","",'Data'!$B$10)</f>
        <v>0</v>
      </c>
      <c r="D11" s="20">
        <f>IF(B11="","",SUMIFS('Data'!$D$9:$D$25,'Data'!$C$9:$C$25,B11))</f>
        <v>0</v>
      </c>
      <c r="E11" s="20">
        <f>IF(B11="","",SUMIFS('Data'!$E$9:$E$25,'Data'!$C$9:$C$25,B11))</f>
        <v>0</v>
      </c>
      <c r="F11" s="20">
        <f>IF(B11="","",D11-E11)</f>
        <v>0</v>
      </c>
      <c r="G11" s="21">
        <f>IF(OR(B11="",E11=0),"",(D11-E11)/ABS(E11))</f>
        <v>0</v>
      </c>
      <c r="H11" s="21">
        <f>IF(B11="","",D11/'Data'!$D$26)</f>
        <v>0</v>
      </c>
    </row>
    <row r="12" spans="1:9" ht="22" customHeight="1">
      <c r="B12" s="16">
        <f>IF(COUNTIF('Data'!$C$9:$C$10,'Data'!$C$11)&gt;0,"",'Data'!$C$11)</f>
        <v>0</v>
      </c>
      <c r="C12" s="16">
        <f>IF(B12="","",'Data'!$B$11)</f>
        <v>0</v>
      </c>
      <c r="D12" s="17">
        <f>IF(B12="","",SUMIFS('Data'!$D$9:$D$25,'Data'!$C$9:$C$25,B12))</f>
        <v>0</v>
      </c>
      <c r="E12" s="17">
        <f>IF(B12="","",SUMIFS('Data'!$E$9:$E$25,'Data'!$C$9:$C$25,B12))</f>
        <v>0</v>
      </c>
      <c r="F12" s="17">
        <f>IF(B12="","",D12-E12)</f>
        <v>0</v>
      </c>
      <c r="G12" s="18">
        <f>IF(OR(B12="",E12=0),"",(D12-E12)/ABS(E12))</f>
        <v>0</v>
      </c>
      <c r="H12" s="18">
        <f>IF(B12="","",D12/'Data'!$D$26)</f>
        <v>0</v>
      </c>
    </row>
    <row r="13" spans="1:9" ht="22" customHeight="1">
      <c r="B13" s="19">
        <f>IF(COUNTIF('Data'!$C$9:$C$11,'Data'!$C$12)&gt;0,"",'Data'!$C$12)</f>
        <v>0</v>
      </c>
      <c r="C13" s="19">
        <f>IF(B13="","",'Data'!$B$12)</f>
        <v>0</v>
      </c>
      <c r="D13" s="20">
        <f>IF(B13="","",SUMIFS('Data'!$D$9:$D$25,'Data'!$C$9:$C$25,B13))</f>
        <v>0</v>
      </c>
      <c r="E13" s="20">
        <f>IF(B13="","",SUMIFS('Data'!$E$9:$E$25,'Data'!$C$9:$C$25,B13))</f>
        <v>0</v>
      </c>
      <c r="F13" s="20">
        <f>IF(B13="","",D13-E13)</f>
        <v>0</v>
      </c>
      <c r="G13" s="21">
        <f>IF(OR(B13="",E13=0),"",(D13-E13)/ABS(E13))</f>
        <v>0</v>
      </c>
      <c r="H13" s="21">
        <f>IF(B13="","",D13/'Data'!$D$26)</f>
        <v>0</v>
      </c>
    </row>
    <row r="14" spans="1:9" ht="22" customHeight="1">
      <c r="B14" s="16">
        <f>IF(COUNTIF('Data'!$C$9:$C$12,'Data'!$C$13)&gt;0,"",'Data'!$C$13)</f>
        <v>0</v>
      </c>
      <c r="C14" s="16">
        <f>IF(B14="","",'Data'!$B$13)</f>
        <v>0</v>
      </c>
      <c r="D14" s="17">
        <f>IF(B14="","",SUMIFS('Data'!$D$9:$D$25,'Data'!$C$9:$C$25,B14))</f>
        <v>0</v>
      </c>
      <c r="E14" s="17">
        <f>IF(B14="","",SUMIFS('Data'!$E$9:$E$25,'Data'!$C$9:$C$25,B14))</f>
        <v>0</v>
      </c>
      <c r="F14" s="17">
        <f>IF(B14="","",D14-E14)</f>
        <v>0</v>
      </c>
      <c r="G14" s="18">
        <f>IF(OR(B14="",E14=0),"",(D14-E14)/ABS(E14))</f>
        <v>0</v>
      </c>
      <c r="H14" s="18">
        <f>IF(B14="","",D14/'Data'!$D$26)</f>
        <v>0</v>
      </c>
    </row>
    <row r="15" spans="1:9" ht="22" customHeight="1">
      <c r="B15" s="19">
        <f>IF(COUNTIF('Data'!$C$9:$C$13,'Data'!$C$14)&gt;0,"",'Data'!$C$14)</f>
        <v>0</v>
      </c>
      <c r="C15" s="19">
        <f>IF(B15="","",'Data'!$B$14)</f>
        <v>0</v>
      </c>
      <c r="D15" s="20">
        <f>IF(B15="","",SUMIFS('Data'!$D$9:$D$25,'Data'!$C$9:$C$25,B15))</f>
        <v>0</v>
      </c>
      <c r="E15" s="20">
        <f>IF(B15="","",SUMIFS('Data'!$E$9:$E$25,'Data'!$C$9:$C$25,B15))</f>
        <v>0</v>
      </c>
      <c r="F15" s="20">
        <f>IF(B15="","",D15-E15)</f>
        <v>0</v>
      </c>
      <c r="G15" s="21">
        <f>IF(OR(B15="",E15=0),"",(D15-E15)/ABS(E15))</f>
        <v>0</v>
      </c>
      <c r="H15" s="21">
        <f>IF(B15="","",D15/'Data'!$D$26)</f>
        <v>0</v>
      </c>
    </row>
    <row r="16" spans="1:9" ht="22" customHeight="1">
      <c r="B16" s="16">
        <f>IF(COUNTIF('Data'!$C$9:$C$14,'Data'!$C$15)&gt;0,"",'Data'!$C$15)</f>
        <v>0</v>
      </c>
      <c r="C16" s="16">
        <f>IF(B16="","",'Data'!$B$15)</f>
        <v>0</v>
      </c>
      <c r="D16" s="17">
        <f>IF(B16="","",SUMIFS('Data'!$D$9:$D$25,'Data'!$C$9:$C$25,B16))</f>
        <v>0</v>
      </c>
      <c r="E16" s="17">
        <f>IF(B16="","",SUMIFS('Data'!$E$9:$E$25,'Data'!$C$9:$C$25,B16))</f>
        <v>0</v>
      </c>
      <c r="F16" s="17">
        <f>IF(B16="","",D16-E16)</f>
        <v>0</v>
      </c>
      <c r="G16" s="18">
        <f>IF(OR(B16="",E16=0),"",(D16-E16)/ABS(E16))</f>
        <v>0</v>
      </c>
      <c r="H16" s="18">
        <f>IF(B16="","",D16/'Data'!$D$26)</f>
        <v>0</v>
      </c>
    </row>
    <row r="17" spans="2:8" ht="22" customHeight="1">
      <c r="B17" s="19">
        <f>IF(COUNTIF('Data'!$C$9:$C$15,'Data'!$C$16)&gt;0,"",'Data'!$C$16)</f>
        <v>0</v>
      </c>
      <c r="C17" s="19">
        <f>IF(B17="","",'Data'!$B$16)</f>
        <v>0</v>
      </c>
      <c r="D17" s="20">
        <f>IF(B17="","",SUMIFS('Data'!$D$9:$D$25,'Data'!$C$9:$C$25,B17))</f>
        <v>0</v>
      </c>
      <c r="E17" s="20">
        <f>IF(B17="","",SUMIFS('Data'!$E$9:$E$25,'Data'!$C$9:$C$25,B17))</f>
        <v>0</v>
      </c>
      <c r="F17" s="20">
        <f>IF(B17="","",D17-E17)</f>
        <v>0</v>
      </c>
      <c r="G17" s="21">
        <f>IF(OR(B17="",E17=0),"",(D17-E17)/ABS(E17))</f>
        <v>0</v>
      </c>
      <c r="H17" s="21">
        <f>IF(B17="","",D17/'Data'!$D$26)</f>
        <v>0</v>
      </c>
    </row>
    <row r="18" spans="2:8" ht="22" customHeight="1">
      <c r="B18" s="16">
        <f>IF(COUNTIF('Data'!$C$9:$C$16,'Data'!$C$17)&gt;0,"",'Data'!$C$17)</f>
        <v>0</v>
      </c>
      <c r="C18" s="16">
        <f>IF(B18="","",'Data'!$B$17)</f>
        <v>0</v>
      </c>
      <c r="D18" s="17">
        <f>IF(B18="","",SUMIFS('Data'!$D$9:$D$25,'Data'!$C$9:$C$25,B18))</f>
        <v>0</v>
      </c>
      <c r="E18" s="17">
        <f>IF(B18="","",SUMIFS('Data'!$E$9:$E$25,'Data'!$C$9:$C$25,B18))</f>
        <v>0</v>
      </c>
      <c r="F18" s="17">
        <f>IF(B18="","",D18-E18)</f>
        <v>0</v>
      </c>
      <c r="G18" s="18">
        <f>IF(OR(B18="",E18=0),"",(D18-E18)/ABS(E18))</f>
        <v>0</v>
      </c>
      <c r="H18" s="18">
        <f>IF(B18="","",D18/'Data'!$D$26)</f>
        <v>0</v>
      </c>
    </row>
    <row r="19" spans="2:8" ht="22" customHeight="1">
      <c r="B19" s="19">
        <f>IF(COUNTIF('Data'!$C$9:$C$17,'Data'!$C$18)&gt;0,"",'Data'!$C$18)</f>
        <v>0</v>
      </c>
      <c r="C19" s="19">
        <f>IF(B19="","",'Data'!$B$18)</f>
        <v>0</v>
      </c>
      <c r="D19" s="20">
        <f>IF(B19="","",SUMIFS('Data'!$D$9:$D$25,'Data'!$C$9:$C$25,B19))</f>
        <v>0</v>
      </c>
      <c r="E19" s="20">
        <f>IF(B19="","",SUMIFS('Data'!$E$9:$E$25,'Data'!$C$9:$C$25,B19))</f>
        <v>0</v>
      </c>
      <c r="F19" s="20">
        <f>IF(B19="","",D19-E19)</f>
        <v>0</v>
      </c>
      <c r="G19" s="21">
        <f>IF(OR(B19="",E19=0),"",(D19-E19)/ABS(E19))</f>
        <v>0</v>
      </c>
      <c r="H19" s="21">
        <f>IF(B19="","",D19/'Data'!$D$26)</f>
        <v>0</v>
      </c>
    </row>
    <row r="20" spans="2:8" ht="22" customHeight="1">
      <c r="B20" s="16">
        <f>IF(COUNTIF('Data'!$C$9:$C$18,'Data'!$C$19)&gt;0,"",'Data'!$C$19)</f>
        <v>0</v>
      </c>
      <c r="C20" s="16">
        <f>IF(B20="","",'Data'!$B$19)</f>
        <v>0</v>
      </c>
      <c r="D20" s="17">
        <f>IF(B20="","",SUMIFS('Data'!$D$9:$D$25,'Data'!$C$9:$C$25,B20))</f>
        <v>0</v>
      </c>
      <c r="E20" s="17">
        <f>IF(B20="","",SUMIFS('Data'!$E$9:$E$25,'Data'!$C$9:$C$25,B20))</f>
        <v>0</v>
      </c>
      <c r="F20" s="17">
        <f>IF(B20="","",D20-E20)</f>
        <v>0</v>
      </c>
      <c r="G20" s="18">
        <f>IF(OR(B20="",E20=0),"",(D20-E20)/ABS(E20))</f>
        <v>0</v>
      </c>
      <c r="H20" s="18">
        <f>IF(B20="","",D20/'Data'!$D$26)</f>
        <v>0</v>
      </c>
    </row>
    <row r="21" spans="2:8" ht="22" customHeight="1">
      <c r="B21" s="19">
        <f>IF(COUNTIF('Data'!$C$9:$C$19,'Data'!$C$20)&gt;0,"",'Data'!$C$20)</f>
        <v>0</v>
      </c>
      <c r="C21" s="19">
        <f>IF(B21="","",'Data'!$B$20)</f>
        <v>0</v>
      </c>
      <c r="D21" s="20">
        <f>IF(B21="","",SUMIFS('Data'!$D$9:$D$25,'Data'!$C$9:$C$25,B21))</f>
        <v>0</v>
      </c>
      <c r="E21" s="20">
        <f>IF(B21="","",SUMIFS('Data'!$E$9:$E$25,'Data'!$C$9:$C$25,B21))</f>
        <v>0</v>
      </c>
      <c r="F21" s="20">
        <f>IF(B21="","",D21-E21)</f>
        <v>0</v>
      </c>
      <c r="G21" s="21">
        <f>IF(OR(B21="",E21=0),"",(D21-E21)/ABS(E21))</f>
        <v>0</v>
      </c>
      <c r="H21" s="21">
        <f>IF(B21="","",D21/'Data'!$D$26)</f>
        <v>0</v>
      </c>
    </row>
    <row r="22" spans="2:8" ht="22" customHeight="1">
      <c r="B22" s="16">
        <f>IF(COUNTIF('Data'!$C$9:$C$20,'Data'!$C$21)&gt;0,"",'Data'!$C$21)</f>
        <v>0</v>
      </c>
      <c r="C22" s="16">
        <f>IF(B22="","",'Data'!$B$21)</f>
        <v>0</v>
      </c>
      <c r="D22" s="17">
        <f>IF(B22="","",SUMIFS('Data'!$D$9:$D$25,'Data'!$C$9:$C$25,B22))</f>
        <v>0</v>
      </c>
      <c r="E22" s="17">
        <f>IF(B22="","",SUMIFS('Data'!$E$9:$E$25,'Data'!$C$9:$C$25,B22))</f>
        <v>0</v>
      </c>
      <c r="F22" s="17">
        <f>IF(B22="","",D22-E22)</f>
        <v>0</v>
      </c>
      <c r="G22" s="18">
        <f>IF(OR(B22="",E22=0),"",(D22-E22)/ABS(E22))</f>
        <v>0</v>
      </c>
      <c r="H22" s="18">
        <f>IF(B22="","",D22/'Data'!$D$26)</f>
        <v>0</v>
      </c>
    </row>
    <row r="23" spans="2:8" ht="22" customHeight="1">
      <c r="B23" s="19">
        <f>IF(COUNTIF('Data'!$C$9:$C$21,'Data'!$C$22)&gt;0,"",'Data'!$C$22)</f>
        <v>0</v>
      </c>
      <c r="C23" s="19">
        <f>IF(B23="","",'Data'!$B$22)</f>
        <v>0</v>
      </c>
      <c r="D23" s="20">
        <f>IF(B23="","",SUMIFS('Data'!$D$9:$D$25,'Data'!$C$9:$C$25,B23))</f>
        <v>0</v>
      </c>
      <c r="E23" s="20">
        <f>IF(B23="","",SUMIFS('Data'!$E$9:$E$25,'Data'!$C$9:$C$25,B23))</f>
        <v>0</v>
      </c>
      <c r="F23" s="20">
        <f>IF(B23="","",D23-E23)</f>
        <v>0</v>
      </c>
      <c r="G23" s="21">
        <f>IF(OR(B23="",E23=0),"",(D23-E23)/ABS(E23))</f>
        <v>0</v>
      </c>
      <c r="H23" s="21">
        <f>IF(B23="","",D23/'Data'!$D$26)</f>
        <v>0</v>
      </c>
    </row>
    <row r="24" spans="2:8" ht="22" customHeight="1">
      <c r="B24" s="16">
        <f>IF(COUNTIF('Data'!$C$9:$C$22,'Data'!$C$23)&gt;0,"",'Data'!$C$23)</f>
        <v>0</v>
      </c>
      <c r="C24" s="16">
        <f>IF(B24="","",'Data'!$B$23)</f>
        <v>0</v>
      </c>
      <c r="D24" s="17">
        <f>IF(B24="","",SUMIFS('Data'!$D$9:$D$25,'Data'!$C$9:$C$25,B24))</f>
        <v>0</v>
      </c>
      <c r="E24" s="17">
        <f>IF(B24="","",SUMIFS('Data'!$E$9:$E$25,'Data'!$C$9:$C$25,B24))</f>
        <v>0</v>
      </c>
      <c r="F24" s="17">
        <f>IF(B24="","",D24-E24)</f>
        <v>0</v>
      </c>
      <c r="G24" s="18">
        <f>IF(OR(B24="",E24=0),"",(D24-E24)/ABS(E24))</f>
        <v>0</v>
      </c>
      <c r="H24" s="18">
        <f>IF(B24="","",D24/'Data'!$D$26)</f>
        <v>0</v>
      </c>
    </row>
    <row r="25" spans="2:8" ht="22" customHeight="1">
      <c r="B25" s="19">
        <f>IF(COUNTIF('Data'!$C$9:$C$23,'Data'!$C$24)&gt;0,"",'Data'!$C$24)</f>
        <v>0</v>
      </c>
      <c r="C25" s="19">
        <f>IF(B25="","",'Data'!$B$24)</f>
        <v>0</v>
      </c>
      <c r="D25" s="20">
        <f>IF(B25="","",SUMIFS('Data'!$D$9:$D$25,'Data'!$C$9:$C$25,B25))</f>
        <v>0</v>
      </c>
      <c r="E25" s="20">
        <f>IF(B25="","",SUMIFS('Data'!$E$9:$E$25,'Data'!$C$9:$C$25,B25))</f>
        <v>0</v>
      </c>
      <c r="F25" s="20">
        <f>IF(B25="","",D25-E25)</f>
        <v>0</v>
      </c>
      <c r="G25" s="21">
        <f>IF(OR(B25="",E25=0),"",(D25-E25)/ABS(E25))</f>
        <v>0</v>
      </c>
      <c r="H25" s="21">
        <f>IF(B25="","",D25/'Data'!$D$26)</f>
        <v>0</v>
      </c>
    </row>
    <row r="26" spans="2:8" ht="22" customHeight="1">
      <c r="B26" s="16">
        <f>IF(COUNTIF('Data'!$C$9:$C$24,'Data'!$C$25)&gt;0,"",'Data'!$C$25)</f>
        <v>0</v>
      </c>
      <c r="C26" s="16">
        <f>IF(B26="","",'Data'!$B$25)</f>
        <v>0</v>
      </c>
      <c r="D26" s="17">
        <f>IF(B26="","",SUMIFS('Data'!$D$9:$D$25,'Data'!$C$9:$C$25,B26))</f>
        <v>0</v>
      </c>
      <c r="E26" s="17">
        <f>IF(B26="","",SUMIFS('Data'!$E$9:$E$25,'Data'!$C$9:$C$25,B26))</f>
        <v>0</v>
      </c>
      <c r="F26" s="17">
        <f>IF(B26="","",D26-E26)</f>
        <v>0</v>
      </c>
      <c r="G26" s="18">
        <f>IF(OR(B26="",E26=0),"",(D26-E26)/ABS(E26))</f>
        <v>0</v>
      </c>
      <c r="H26" s="18">
        <f>IF(B26="","",D26/'Data'!$D$26)</f>
        <v>0</v>
      </c>
    </row>
    <row r="27" spans="2:8" ht="24" customHeight="1">
      <c r="B27" s="22" t="s">
        <v>44</v>
      </c>
      <c r="C27" s="23"/>
      <c r="D27" s="23">
        <f>SUM(D10:D26)</f>
        <v>0</v>
      </c>
      <c r="E27" s="23">
        <f>SUM(E10:E26)</f>
        <v>0</v>
      </c>
      <c r="F27" s="23">
        <f>SUM(F10:F26)</f>
        <v>0</v>
      </c>
      <c r="G27" s="23"/>
      <c r="H27" s="23"/>
    </row>
    <row r="29" spans="2:8" ht="14" customHeight="1">
      <c r="B29" s="3" t="s">
        <v>45</v>
      </c>
    </row>
    <row r="30" spans="2:8" ht="26" customHeight="1">
      <c r="B30" s="13" t="s">
        <v>46</v>
      </c>
    </row>
    <row r="31" spans="2:8" ht="26" customHeight="1">
      <c r="B31" s="14" t="s">
        <v>47</v>
      </c>
      <c r="C31" s="15" t="s">
        <v>48</v>
      </c>
      <c r="D31" s="15" t="s">
        <v>49</v>
      </c>
      <c r="E31" s="15" t="s">
        <v>50</v>
      </c>
      <c r="F31" s="15" t="s">
        <v>51</v>
      </c>
    </row>
    <row r="32" spans="2:8" ht="22" customHeight="1">
      <c r="B32" s="16" t="s">
        <v>52</v>
      </c>
      <c r="C32" s="17">
        <f>SUM(D10:D26)</f>
        <v>0</v>
      </c>
      <c r="D32" s="17">
        <f>'Data'!D26</f>
        <v>0</v>
      </c>
      <c r="E32" s="17">
        <f>C32-D32</f>
        <v>0</v>
      </c>
      <c r="F32" s="24">
        <f>IF(ABS(C32-D32)&lt;0.5,"OK","FLAG")</f>
        <v>0</v>
      </c>
    </row>
  </sheetData>
  <mergeCells count="3">
    <mergeCell ref="B2:G2"/>
    <mergeCell ref="B3:G3"/>
    <mergeCell ref="B5:H5"/>
  </mergeCells>
  <conditionalFormatting sqref="F32">
    <cfRule type="containsText" dxfId="0" priority="1" operator="containsText" text="OK">
      <formula>NOT(ISERROR(SEARCH("OK",F32)))</formula>
    </cfRule>
    <cfRule type="containsText" dxfId="1" priority="2" operator="containsText" text="FLAG">
      <formula>NOT(ISERROR(SEARCH("FLAG",F32)))</formula>
    </cfRule>
  </conditionalFormatting>
  <printOptions horizontalCentered="1"/>
  <pageMargins left="0.4" right="0.4" top="0.5" bottom="0.6" header="0.2" footer="0.3"/>
  <pageSetup paperSize="9" fitToHeight="0" orientation="landscape"/>
  <headerFooter>
    <oddHeader>&amp;L&amp;"Arial"&amp;8&amp;K707070Lyros Accounting&amp;C&amp;"Arial"&amp;8&amp;K707070Deduped&amp;R&amp;"Arial"&amp;8&amp;K707070Page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3.xml><?xml version="1.0" encoding="utf-8"?>
<worksheet xmlns="http://schemas.openxmlformats.org/spreadsheetml/2006/main" xmlns:r="http://schemas.openxmlformats.org/officeDocument/2006/relationships">
  <sheetPr>
    <tabColor rgb="FFF5A524"/>
    <pageSetUpPr fitToPage="1"/>
  </sheetPr>
  <dimension ref="A1:F26"/>
  <sheetViews>
    <sheetView showGridLines="0" workbookViewId="0"/>
  </sheetViews>
  <sheetFormatPr defaultRowHeight="15"/>
  <cols>
    <col min="1" max="1" width="2.7109375" customWidth="1"/>
    <col min="2" max="2" width="32.7109375" customWidth="1"/>
    <col min="3" max="3" width="18.7109375" customWidth="1"/>
    <col min="4" max="5" width="16.7109375" customWidth="1"/>
    <col min="6" max="6" width="2.7109375" customWidth="1"/>
  </cols>
  <sheetData>
    <row r="1" spans="1:6" ht="14" customHeight="1">
      <c r="A1" s="1"/>
      <c r="B1" s="1"/>
      <c r="C1" s="1"/>
      <c r="D1" s="1"/>
      <c r="E1" s="1"/>
      <c r="F1" s="1"/>
    </row>
    <row r="2" spans="1:6" ht="16" customHeight="1">
      <c r="A2" s="1"/>
      <c r="B2" s="11" t="s">
        <v>53</v>
      </c>
      <c r="C2" s="11"/>
      <c r="D2" s="11"/>
      <c r="E2" s="1"/>
      <c r="F2" s="1"/>
    </row>
    <row r="3" spans="1:6" ht="26" customHeight="1">
      <c r="A3" s="1"/>
      <c r="B3" s="12" t="s">
        <v>54</v>
      </c>
      <c r="C3" s="12"/>
      <c r="D3" s="12"/>
      <c r="E3" s="1"/>
      <c r="F3" s="1"/>
    </row>
    <row r="4" spans="1:6" ht="4" customHeight="1">
      <c r="A4" s="2"/>
      <c r="B4" s="2"/>
      <c r="C4" s="2"/>
      <c r="D4" s="2"/>
      <c r="E4" s="2"/>
      <c r="F4" s="2"/>
    </row>
    <row r="5" spans="1:6" ht="64" customHeight="1">
      <c r="B5" s="6" t="s">
        <v>55</v>
      </c>
      <c r="C5" s="6"/>
      <c r="D5" s="6"/>
      <c r="E5" s="6"/>
    </row>
    <row r="7" spans="1:6" ht="14" customHeight="1">
      <c r="B7" s="3" t="s">
        <v>56</v>
      </c>
    </row>
    <row r="8" spans="1:6" ht="26" customHeight="1">
      <c r="B8" s="14" t="s">
        <v>58</v>
      </c>
      <c r="C8" s="14" t="s">
        <v>37</v>
      </c>
      <c r="D8" s="15" t="s">
        <v>39</v>
      </c>
      <c r="E8" s="15" t="s">
        <v>40</v>
      </c>
    </row>
    <row r="9" spans="1:6" ht="22" customHeight="1">
      <c r="B9" s="16" t="s">
        <v>59</v>
      </c>
      <c r="C9" s="16" t="s">
        <v>60</v>
      </c>
      <c r="D9" s="25">
        <v>160078</v>
      </c>
      <c r="E9" s="25">
        <v>186779</v>
      </c>
    </row>
    <row r="10" spans="1:6" ht="22" customHeight="1">
      <c r="B10" s="19" t="s">
        <v>61</v>
      </c>
      <c r="C10" s="19" t="s">
        <v>62</v>
      </c>
      <c r="D10" s="25">
        <v>200878</v>
      </c>
      <c r="E10" s="25">
        <v>163918</v>
      </c>
    </row>
    <row r="11" spans="1:6" ht="22" customHeight="1">
      <c r="B11" s="16" t="s">
        <v>63</v>
      </c>
      <c r="C11" s="16" t="s">
        <v>64</v>
      </c>
      <c r="D11" s="25">
        <v>203804</v>
      </c>
      <c r="E11" s="25">
        <v>192792</v>
      </c>
    </row>
    <row r="12" spans="1:6" ht="22" customHeight="1">
      <c r="B12" s="19" t="s">
        <v>65</v>
      </c>
      <c r="C12" s="19" t="s">
        <v>66</v>
      </c>
      <c r="D12" s="25">
        <v>133683</v>
      </c>
      <c r="E12" s="25">
        <v>126503</v>
      </c>
    </row>
    <row r="13" spans="1:6" ht="22" customHeight="1">
      <c r="B13" s="16" t="s">
        <v>67</v>
      </c>
      <c r="C13" s="16" t="s">
        <v>68</v>
      </c>
      <c r="D13" s="25">
        <v>103474</v>
      </c>
      <c r="E13" s="25">
        <v>114334</v>
      </c>
    </row>
    <row r="14" spans="1:6" ht="22" customHeight="1">
      <c r="B14" s="19" t="s">
        <v>69</v>
      </c>
      <c r="C14" s="19" t="s">
        <v>70</v>
      </c>
      <c r="D14" s="25">
        <v>166353</v>
      </c>
      <c r="E14" s="25">
        <v>135937</v>
      </c>
    </row>
    <row r="15" spans="1:6" ht="22" customHeight="1">
      <c r="B15" s="16" t="s">
        <v>71</v>
      </c>
      <c r="C15" s="16" t="s">
        <v>72</v>
      </c>
      <c r="D15" s="25">
        <v>85081</v>
      </c>
      <c r="E15" s="25">
        <v>100014</v>
      </c>
    </row>
    <row r="16" spans="1:6" ht="22" customHeight="1">
      <c r="B16" s="19" t="s">
        <v>73</v>
      </c>
      <c r="C16" s="19" t="s">
        <v>74</v>
      </c>
      <c r="D16" s="25">
        <v>166540</v>
      </c>
      <c r="E16" s="25">
        <v>133584</v>
      </c>
    </row>
    <row r="17" spans="2:5" ht="22" customHeight="1">
      <c r="B17" s="16" t="s">
        <v>75</v>
      </c>
      <c r="C17" s="16" t="s">
        <v>76</v>
      </c>
      <c r="D17" s="25">
        <v>86117</v>
      </c>
      <c r="E17" s="25">
        <v>69038</v>
      </c>
    </row>
    <row r="18" spans="2:5" ht="22" customHeight="1">
      <c r="B18" s="19" t="s">
        <v>77</v>
      </c>
      <c r="C18" s="19" t="s">
        <v>78</v>
      </c>
      <c r="D18" s="25">
        <v>65683</v>
      </c>
      <c r="E18" s="25">
        <v>61682</v>
      </c>
    </row>
    <row r="19" spans="2:5" ht="22" customHeight="1">
      <c r="B19" s="16" t="s">
        <v>79</v>
      </c>
      <c r="C19" s="16" t="s">
        <v>80</v>
      </c>
      <c r="D19" s="25">
        <v>198850</v>
      </c>
      <c r="E19" s="25">
        <v>167151</v>
      </c>
    </row>
    <row r="20" spans="2:5" ht="22" customHeight="1">
      <c r="B20" s="19" t="s">
        <v>81</v>
      </c>
      <c r="C20" s="19" t="s">
        <v>82</v>
      </c>
      <c r="D20" s="25">
        <v>54109</v>
      </c>
      <c r="E20" s="25">
        <v>59583</v>
      </c>
    </row>
    <row r="21" spans="2:5" ht="22" customHeight="1">
      <c r="B21" s="16" t="s">
        <v>83</v>
      </c>
      <c r="C21" s="16" t="s">
        <v>84</v>
      </c>
      <c r="D21" s="25">
        <v>213369</v>
      </c>
      <c r="E21" s="25">
        <v>187644</v>
      </c>
    </row>
    <row r="22" spans="2:5" ht="22" customHeight="1">
      <c r="B22" s="19" t="s">
        <v>85</v>
      </c>
      <c r="C22" s="19" t="s">
        <v>86</v>
      </c>
      <c r="D22" s="25">
        <v>43392</v>
      </c>
      <c r="E22" s="25">
        <v>47716</v>
      </c>
    </row>
    <row r="23" spans="2:5" ht="22" customHeight="1">
      <c r="B23" s="16" t="s">
        <v>87</v>
      </c>
      <c r="C23" s="16" t="s">
        <v>88</v>
      </c>
      <c r="D23" s="25">
        <v>176670</v>
      </c>
      <c r="E23" s="25">
        <v>167907</v>
      </c>
    </row>
    <row r="24" spans="2:5" ht="22" customHeight="1">
      <c r="B24" s="19" t="s">
        <v>89</v>
      </c>
      <c r="C24" s="19" t="s">
        <v>90</v>
      </c>
      <c r="D24" s="25">
        <v>187396</v>
      </c>
      <c r="E24" s="25">
        <v>175279</v>
      </c>
    </row>
    <row r="25" spans="2:5" ht="22" customHeight="1">
      <c r="B25" s="16" t="s">
        <v>91</v>
      </c>
      <c r="C25" s="16" t="s">
        <v>92</v>
      </c>
      <c r="D25" s="25">
        <v>203059</v>
      </c>
      <c r="E25" s="25">
        <v>224391</v>
      </c>
    </row>
    <row r="26" spans="2:5" ht="24" customHeight="1">
      <c r="B26" s="22" t="s">
        <v>93</v>
      </c>
      <c r="C26" s="22"/>
      <c r="D26" s="23">
        <f>SUM(D9:D25)</f>
        <v>0</v>
      </c>
      <c r="E26" s="23">
        <f>SUM(E9:E25)</f>
        <v>0</v>
      </c>
    </row>
  </sheetData>
  <mergeCells count="3">
    <mergeCell ref="B2:D2"/>
    <mergeCell ref="B3:D3"/>
    <mergeCell ref="B5:E5"/>
  </mergeCells>
  <printOptions horizontalCentered="1"/>
  <pageMargins left="0.4" right="0.4" top="0.5" bottom="0.6" header="0.2" footer="0.3"/>
  <pageSetup paperSize="9" fitToHeight="0" orientation="landscape"/>
  <headerFooter>
    <oddHeader>&amp;L&amp;"Arial"&amp;8&amp;K707070Lyros Accounting&amp;C&amp;"Arial"&amp;8&amp;K707070Data&amp;R&amp;"Arial"&amp;8&amp;K707070Page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94</v>
      </c>
      <c r="C2" s="11"/>
      <c r="D2" s="11"/>
      <c r="E2" s="11"/>
      <c r="F2" s="11"/>
      <c r="G2" s="11"/>
      <c r="H2" s="11"/>
      <c r="I2" s="11"/>
      <c r="J2" s="11"/>
      <c r="K2" s="11"/>
      <c r="L2" s="1"/>
      <c r="M2" s="1"/>
    </row>
    <row r="3" spans="1:13" ht="26" customHeight="1">
      <c r="A3" s="1"/>
      <c r="B3" s="12" t="s">
        <v>95</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3" t="s">
        <v>96</v>
      </c>
      <c r="C7" s="13"/>
      <c r="D7" s="13"/>
      <c r="E7" s="13"/>
      <c r="F7" s="13"/>
      <c r="G7" s="13"/>
      <c r="H7" s="13"/>
      <c r="I7" s="13"/>
      <c r="J7" s="13"/>
      <c r="K7" s="13"/>
      <c r="L7" s="13"/>
    </row>
    <row r="8" spans="1:13" ht="24" customHeight="1">
      <c r="B8" s="6" t="s">
        <v>3</v>
      </c>
      <c r="C8" s="7" t="s">
        <v>97</v>
      </c>
      <c r="D8" s="7"/>
      <c r="E8" s="7"/>
      <c r="F8" s="7"/>
      <c r="G8" s="7"/>
      <c r="H8" s="7"/>
      <c r="I8" s="7"/>
      <c r="J8" s="7"/>
      <c r="K8" s="7"/>
      <c r="L8" s="7"/>
    </row>
    <row r="9" spans="1:13" ht="24" customHeight="1">
      <c r="B9" s="6" t="s">
        <v>5</v>
      </c>
      <c r="C9" s="7" t="s">
        <v>98</v>
      </c>
      <c r="D9" s="7"/>
      <c r="E9" s="7"/>
      <c r="F9" s="7"/>
      <c r="G9" s="7"/>
      <c r="H9" s="7"/>
      <c r="I9" s="7"/>
      <c r="J9" s="7"/>
      <c r="K9" s="7"/>
      <c r="L9" s="7"/>
    </row>
    <row r="10" spans="1:13" ht="24" customHeight="1">
      <c r="B10" s="6" t="s">
        <v>7</v>
      </c>
      <c r="C10" s="7" t="s">
        <v>99</v>
      </c>
      <c r="D10" s="7"/>
      <c r="E10" s="7"/>
      <c r="F10" s="7"/>
      <c r="G10" s="7"/>
      <c r="H10" s="7"/>
      <c r="I10" s="7"/>
      <c r="J10" s="7"/>
      <c r="K10" s="7"/>
      <c r="L10" s="7"/>
    </row>
    <row r="11" spans="1:13" ht="22" customHeight="1">
      <c r="B11" s="6" t="s">
        <v>100</v>
      </c>
      <c r="C11" s="6"/>
      <c r="D11" s="6"/>
      <c r="E11" s="6"/>
      <c r="F11" s="6"/>
      <c r="G11" s="6"/>
      <c r="H11" s="6"/>
      <c r="I11" s="6"/>
      <c r="J11" s="6"/>
      <c r="K11" s="6"/>
      <c r="L11" s="6"/>
    </row>
    <row r="13" spans="1:13" ht="28" customHeight="1">
      <c r="B13" s="13" t="s">
        <v>101</v>
      </c>
      <c r="C13" s="13"/>
      <c r="D13" s="13"/>
      <c r="E13" s="13"/>
      <c r="F13" s="13"/>
      <c r="G13" s="13"/>
      <c r="H13" s="13"/>
      <c r="I13" s="13"/>
      <c r="J13" s="13"/>
      <c r="K13" s="13"/>
      <c r="L13" s="13"/>
    </row>
    <row r="14" spans="1:13" ht="24" customHeight="1">
      <c r="B14" s="6" t="s">
        <v>3</v>
      </c>
      <c r="C14" s="7" t="s">
        <v>102</v>
      </c>
      <c r="D14" s="7"/>
      <c r="E14" s="7"/>
      <c r="F14" s="7"/>
      <c r="G14" s="7"/>
      <c r="H14" s="7"/>
      <c r="I14" s="7"/>
      <c r="J14" s="7"/>
      <c r="K14" s="7"/>
      <c r="L14" s="7"/>
    </row>
    <row r="15" spans="1:13" ht="24" customHeight="1">
      <c r="B15" s="6" t="s">
        <v>5</v>
      </c>
      <c r="C15" s="7" t="s">
        <v>103</v>
      </c>
      <c r="D15" s="7"/>
      <c r="E15" s="7"/>
      <c r="F15" s="7"/>
      <c r="G15" s="7"/>
      <c r="H15" s="7"/>
      <c r="I15" s="7"/>
      <c r="J15" s="7"/>
      <c r="K15" s="7"/>
      <c r="L15" s="7"/>
    </row>
    <row r="16" spans="1:13" ht="24" customHeight="1">
      <c r="B16" s="6" t="s">
        <v>7</v>
      </c>
      <c r="C16" s="7" t="s">
        <v>104</v>
      </c>
      <c r="D16" s="7"/>
      <c r="E16" s="7"/>
      <c r="F16" s="7"/>
      <c r="G16" s="7"/>
      <c r="H16" s="7"/>
      <c r="I16" s="7"/>
      <c r="J16" s="7"/>
      <c r="K16" s="7"/>
      <c r="L16" s="7"/>
    </row>
    <row r="17" spans="2:12" ht="22" customHeight="1">
      <c r="B17" s="6" t="s">
        <v>105</v>
      </c>
      <c r="C17" s="6"/>
      <c r="D17" s="6"/>
      <c r="E17" s="6"/>
      <c r="F17" s="6"/>
      <c r="G17" s="6"/>
      <c r="H17" s="6"/>
      <c r="I17" s="6"/>
      <c r="J17" s="6"/>
      <c r="K17" s="6"/>
      <c r="L17" s="6"/>
    </row>
    <row r="20" spans="2:12" ht="24" customHeight="1">
      <c r="B20" s="10" t="s">
        <v>31</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vt:lpstr>
      <vt:lpstr>Deduped</vt:lpstr>
      <vt:lpstr>Data</vt:lpstr>
      <vt:lpstr>Connect your data</vt:lpstr>
      <vt:lpstr>'Connect your data'!Print_Area</vt:lpstr>
      <vt:lpstr>Cover!Print_Area</vt:lpstr>
      <vt:lpstr>'Connect your data'!Print_Titles</vt:lpstr>
      <vt:lpstr>Data!Print_Titles</vt:lpstr>
      <vt:lpstr>Deduped!Print_Titles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2026-05-23T20:47:51Z</dcterms:created>
  <dcterms:modified xsi:type="dcterms:W3CDTF">2026-05-23T20:47:51Z</dcterms:modified>
</cp:coreProperties>
</file>