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Monthly Bridge" sheetId="2" r:id="rId2"/>
    <sheet name="YTD Bridge" sheetId="3" r:id="rId3"/>
    <sheet name="Data" sheetId="4" r:id="rId4"/>
    <sheet name="Internal Data Measures" sheetId="5" r:id="rId5"/>
    <sheet name="Connect your data" sheetId="6" r:id="rId6"/>
  </sheets>
  <definedNames>
    <definedName name="_xlnm.Print_Area" localSheetId="5">'Connect your data'!$A$1:$M$22</definedName>
    <definedName name="_xlnm.Print_Area" localSheetId="0">Cover!$A$1:$M$40</definedName>
    <definedName name="_xlnm.Print_Titles" localSheetId="5">'Connect your data'!$1:$5</definedName>
    <definedName name="_xlnm.Print_Titles" localSheetId="3">Data!$1:$5</definedName>
    <definedName name="_xlnm.Print_Titles" localSheetId="4">'Internal Data Measures'!$1:$5</definedName>
    <definedName name="_xlnm.Print_Titles" localSheetId="1">'Monthly Bridge'!$1:$5</definedName>
    <definedName name="_xlnm.Print_Titles" localSheetId="2">'YTD Bridge'!$1:$5</definedName>
  </definedNames>
  <calcPr calcId="124519" fullCalcOnLoad="1"/>
</workbook>
</file>

<file path=xl/sharedStrings.xml><?xml version="1.0" encoding="utf-8"?>
<sst xmlns="http://schemas.openxmlformats.org/spreadsheetml/2006/main" count="189" uniqueCount="97">
  <si>
    <t>DECOMPOSING VARIANCE INTO NAMED DRIVER BUCKETS</t>
  </si>
  <si>
    <t>Monthly Variance and YTD Bridge</t>
  </si>
  <si>
    <t>HOW TO USE</t>
  </si>
  <si>
    <t>1.</t>
  </si>
  <si>
    <t>Paste Actuals and Budget per line item per month on the Data sheet.</t>
  </si>
  <si>
    <t>2.</t>
  </si>
  <si>
    <t>Allocate the variance per line into driver buckets (Price, Volume, Mix, Timing, Other) on Internal Data Measures.</t>
  </si>
  <si>
    <t>3.</t>
  </si>
  <si>
    <t>The Monthly Bridge and YTD Bridge sheets walk from budget to actual through the driver buckets.</t>
  </si>
  <si>
    <t>DESIGNED FOR</t>
  </si>
  <si>
    <t>Finance lead or fractional CFO explaining why monthly and YTD results moved against budget.</t>
  </si>
  <si>
    <t>EXAMPLE BUSINESS PROFILE</t>
  </si>
  <si>
    <t>Synthetic data inside this workbook represents the following business shape. Use it as a reference for what good looks like; your numbers will differ.</t>
  </si>
  <si>
    <t>PERIOD</t>
  </si>
  <si>
    <t>Six months reported, year-to-date through November 2025</t>
  </si>
  <si>
    <t>DRIVER CONVENTION</t>
  </si>
  <si>
    <t>Price, Volume, Mix, Timing, Other - same definitions used every month</t>
  </si>
  <si>
    <t>AUDIENCE</t>
  </si>
  <si>
    <t>Leadership team meeting after each month-end close</t>
  </si>
  <si>
    <t>INPUTS YOU NEED TO PROVIDE</t>
  </si>
  <si>
    <t>These figures vary by company and cannot be exported directly from your accounting software. Replace the amber-bordered sample values on the tabs noted below.</t>
  </si>
  <si>
    <t>Actual and budget per line per month</t>
  </si>
  <si>
    <t>Used on: Data tab</t>
  </si>
  <si>
    <t>Variance attribution per line by driver bucket (proportions sum to 100%)</t>
  </si>
  <si>
    <t>Used on: Internal Data Measures tab</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</si>
  <si>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</si>
  <si>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</si>
  <si>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</si>
  <si>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</si>
  <si>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</si>
  <si>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</si>
  <si>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</si>
  <si>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VARIANCE BRIDGE</t>
  </si>
  <si>
    <t>From budget to actual, by driver</t>
  </si>
  <si>
    <t>For each line item, walk from Budget to Actual through the driver buckets. Driver dollars equal total variance times the share on Internal Data Measures. The Sum check column confirms the bridge reconciles to actual.</t>
  </si>
  <si>
    <t>CURRENT MONTH (NOV 2025)</t>
  </si>
  <si>
    <t>Variance bridge per line</t>
  </si>
  <si>
    <t>Line</t>
  </si>
  <si>
    <t>Budget</t>
  </si>
  <si>
    <t>Variance $</t>
  </si>
  <si>
    <t>Actual</t>
  </si>
  <si>
    <t>Reconciles</t>
  </si>
  <si>
    <t>Revenue</t>
  </si>
  <si>
    <t>Cost of sales</t>
  </si>
  <si>
    <t>Wages and on-costs</t>
  </si>
  <si>
    <t>Marketing</t>
  </si>
  <si>
    <t>Occupancy</t>
  </si>
  <si>
    <t>Administration</t>
  </si>
  <si>
    <t>Variance attribution by driver</t>
  </si>
  <si>
    <t>Price</t>
  </si>
  <si>
    <t>Volume</t>
  </si>
  <si>
    <t>Mix</t>
  </si>
  <si>
    <t>Timing</t>
  </si>
  <si>
    <t>Other</t>
  </si>
  <si>
    <t>RECONCILIATION</t>
  </si>
  <si>
    <t>Tie-out checks for this tab</t>
  </si>
  <si>
    <t>Check</t>
  </si>
  <si>
    <t>Left side</t>
  </si>
  <si>
    <t>Right side</t>
  </si>
  <si>
    <t>Difference</t>
  </si>
  <si>
    <t>Status</t>
  </si>
  <si>
    <t>Sum of driver attributions equals total variance</t>
  </si>
  <si>
    <t>YEAR-TO-DATE BRIDGE</t>
  </si>
  <si>
    <t>From YTD budget to YTD actual, by driver</t>
  </si>
  <si>
    <t>Same logic as the Monthly Bridge but using year-to-date totals from the Data sheet's YTD column. Useful when monthly variance is small but YTD has compounded into a material number.</t>
  </si>
  <si>
    <t>YEAR TO DATE</t>
  </si>
  <si>
    <t>YTD budget</t>
  </si>
  <si>
    <t>YTD actual</t>
  </si>
  <si>
    <t>YTD attribution by driver</t>
  </si>
  <si>
    <t>Sum of YTD attributions equals total YTD variance</t>
  </si>
  <si>
    <t>SOURCE DATA</t>
  </si>
  <si>
    <t>Actuals and budget by line and month</t>
  </si>
  <si>
    <t>One row per line item per kind (Actual or Budget) per month. The Gross profit and EBITDA lines are derived on the Bridge sheets; do not enter values for them here.</t>
  </si>
  <si>
    <t>STEP 1</t>
  </si>
  <si>
    <t>Actuals and budget</t>
  </si>
  <si>
    <t>Kind</t>
  </si>
  <si>
    <t>YTD</t>
  </si>
  <si>
    <t>DRIVER ATTRIBUTION</t>
  </si>
  <si>
    <t>How variance is allocated to driver buckets</t>
  </si>
  <si>
    <t>For each line item, the variance between Actual and Budget is split across five driver buckets in the proportions below. Shares per line must sum to 100 per cent. Update each month after the variance review. Used on: Monthly Bridge and YTD Bridge tabs.</t>
  </si>
  <si>
    <t>STEP 2</t>
  </si>
  <si>
    <t>Driver shares per line</t>
  </si>
  <si>
    <t>Used on</t>
  </si>
  <si>
    <t>Monthly + YTD Bridge</t>
  </si>
  <si>
    <t>Each line's driver shares sum to 100 per cent (sum of all)</t>
  </si>
  <si>
    <t>POPULATE THIS WORKBOOK</t>
  </si>
  <si>
    <t>Connect your accounting data</t>
  </si>
  <si>
    <t>Option 1   Enter the data yourself</t>
  </si>
  <si>
    <t>Export the relevant report from your accounting software (e.g. monthly variance and ytd bridge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</si>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</sst>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3">
    <numFmt numFmtId="164" formatCode="_-&quot;$&quot;* #,##0_-;[Red]_-&quot;$&quot;* (#,##0)_-;_-&quot;$&quot;* &quot;-&quot;_-;_-@_-"/>
    <numFmt numFmtId="165" formatCode="mmm yy"/>
    <numFmt numFmtId="166" formatCode="0.0%;[Red](0.0%);&quot;-&quot;"/>
  </numFmts>
  <fonts count="14">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0"/>
      <color rgb="FF707070"/>
      <name val="Arial"/>
      <family val="2"/>
    </font>
    <font>
      <sz val="10"/>
      <color rgb="FF2D7A55"/>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FFFEF7"/>
        <bgColor indexed="64"/>
      </patternFill>
    </fill>
  </fills>
  <borders count="4">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4">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0" fontId="12" fillId="6" borderId="2" xfId="0" applyFont="1" applyFill="1" applyBorder="1" applyAlignment="1">
      <alignment horizontal="center"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165" fontId="11" fillId="2" borderId="1" xfId="0" applyNumberFormat="1" applyFont="1" applyFill="1" applyBorder="1" applyAlignment="1">
      <alignment horizontal="right" vertical="center"/>
    </xf>
    <xf numFmtId="164" fontId="13" fillId="7" borderId="3" xfId="0" applyNumberFormat="1" applyFont="1" applyFill="1" applyBorder="1" applyAlignment="1">
      <alignment horizontal="right" vertical="center"/>
    </xf>
    <xf numFmtId="166" fontId="13" fillId="7" borderId="3"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38100</xdr:colOff>
      <xdr:row>0</xdr:row>
      <xdr:rowOff>38100</xdr:rowOff>
    </xdr:from>
    <xdr:to>
      <xdr:col>5</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5076825"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38100</xdr:colOff>
      <xdr:row>0</xdr:row>
      <xdr:rowOff>38100</xdr:rowOff>
    </xdr:from>
    <xdr:to>
      <xdr:col>5</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5076825"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9</xdr:col>
      <xdr:colOff>38100</xdr:colOff>
      <xdr:row>0</xdr:row>
      <xdr:rowOff>38100</xdr:rowOff>
    </xdr:from>
    <xdr:to>
      <xdr:col>9</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334375" y="38100"/>
          <a:ext cx="675794" cy="652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6105525" y="38100"/>
          <a:ext cx="675794" cy="6529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24</v>
      </c>
      <c r="G28" s="8"/>
      <c r="H28" s="8"/>
      <c r="I28" s="8"/>
      <c r="J28" s="8"/>
      <c r="K28" s="8"/>
      <c r="L28" s="8"/>
      <c r="M28" s="4"/>
    </row>
    <row r="29" spans="2:13">
      <c r="M29" s="4"/>
    </row>
    <row r="30" spans="2:13" ht="18" customHeight="1">
      <c r="B30" s="3" t="s">
        <v>25</v>
      </c>
      <c r="C30" s="3"/>
      <c r="D30" s="3"/>
      <c r="E30" s="3"/>
      <c r="F30" s="3"/>
      <c r="G30" s="3"/>
      <c r="H30" s="3"/>
      <c r="I30" s="3"/>
      <c r="J30" s="3"/>
      <c r="K30" s="3"/>
      <c r="L30" s="3"/>
      <c r="M30" s="4"/>
    </row>
    <row r="31" spans="2:13" ht="24" customHeight="1">
      <c r="B31" s="7" t="s">
        <v>26</v>
      </c>
      <c r="C31" s="7"/>
      <c r="D31" s="7"/>
      <c r="E31" s="7"/>
      <c r="F31" s="7"/>
      <c r="G31" s="7"/>
      <c r="H31" s="7"/>
      <c r="I31" s="7"/>
      <c r="J31" s="7"/>
      <c r="K31" s="7"/>
      <c r="L31" s="7"/>
      <c r="M31" s="4"/>
    </row>
    <row r="32" spans="2:13" ht="18" customHeight="1">
      <c r="B32" s="3" t="s">
        <v>27</v>
      </c>
      <c r="C32" s="3"/>
      <c r="D32" s="3"/>
      <c r="E32" s="3"/>
      <c r="F32" s="3"/>
      <c r="G32" s="3"/>
      <c r="H32" s="3"/>
      <c r="I32" s="3"/>
      <c r="J32" s="3"/>
      <c r="K32" s="3"/>
      <c r="L32" s="3"/>
      <c r="M32" s="4"/>
    </row>
    <row r="33" spans="2:13" ht="38" customHeight="1">
      <c r="B33" s="7" t="s">
        <v>28</v>
      </c>
      <c r="C33" s="7"/>
      <c r="D33" s="7"/>
      <c r="E33" s="7"/>
      <c r="F33" s="7"/>
      <c r="G33" s="7"/>
      <c r="H33" s="7"/>
      <c r="I33" s="7"/>
      <c r="J33" s="7"/>
      <c r="K33" s="7"/>
      <c r="L33" s="7"/>
      <c r="M33" s="4"/>
    </row>
    <row r="34" spans="2:13" ht="18" customHeight="1">
      <c r="B34" s="3" t="s">
        <v>29</v>
      </c>
      <c r="C34" s="3"/>
      <c r="D34" s="3"/>
      <c r="E34" s="3"/>
      <c r="F34" s="3"/>
      <c r="G34" s="3"/>
      <c r="H34" s="3"/>
      <c r="I34" s="3"/>
      <c r="J34" s="3"/>
      <c r="K34" s="3"/>
      <c r="L34" s="3"/>
      <c r="M34" s="4"/>
    </row>
    <row r="35" spans="2:13" ht="34" customHeight="1">
      <c r="B35" s="9" t="s">
        <v>30</v>
      </c>
      <c r="C35" s="9"/>
      <c r="D35" s="9"/>
      <c r="E35" s="9"/>
      <c r="F35" s="9"/>
      <c r="G35" s="9"/>
      <c r="H35" s="9"/>
      <c r="I35" s="9"/>
      <c r="J35" s="9"/>
      <c r="K35" s="9"/>
      <c r="L35" s="9"/>
      <c r="M35" s="4"/>
    </row>
    <row r="36" spans="2:13">
      <c r="M36" s="4"/>
    </row>
    <row r="37" spans="2:13" ht="28" customHeight="1">
      <c r="B37" s="10" t="s">
        <v>31</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G30"/>
  <sheetViews>
    <sheetView showGridLines="0" workbookViewId="0"/>
  </sheetViews>
  <sheetFormatPr defaultRowHeight="15"/>
  <cols>
    <col min="1" max="1" width="2.7109375" customWidth="1"/>
    <col min="2" max="2" width="28.7109375" customWidth="1"/>
    <col min="3" max="6" width="14.7109375" customWidth="1"/>
    <col min="7" max="7" width="2.7109375" customWidth="1"/>
  </cols>
  <sheetData>
    <row r="1" spans="1:7" ht="14" customHeight="1">
      <c r="A1" s="1"/>
      <c r="B1" s="1"/>
      <c r="C1" s="1"/>
      <c r="D1" s="1"/>
      <c r="E1" s="1"/>
      <c r="F1" s="1"/>
      <c r="G1" s="1"/>
    </row>
    <row r="2" spans="1:7" ht="16" customHeight="1">
      <c r="A2" s="1"/>
      <c r="B2" s="11" t="s">
        <v>32</v>
      </c>
      <c r="C2" s="11"/>
      <c r="D2" s="11"/>
      <c r="E2" s="11"/>
      <c r="F2" s="1"/>
      <c r="G2" s="1"/>
    </row>
    <row r="3" spans="1:7" ht="26" customHeight="1">
      <c r="A3" s="1"/>
      <c r="B3" s="12" t="s">
        <v>33</v>
      </c>
      <c r="C3" s="12"/>
      <c r="D3" s="12"/>
      <c r="E3" s="12"/>
      <c r="F3" s="1"/>
      <c r="G3" s="1"/>
    </row>
    <row r="4" spans="1:7" ht="4" customHeight="1">
      <c r="A4" s="2"/>
      <c r="B4" s="2"/>
      <c r="C4" s="2"/>
      <c r="D4" s="2"/>
      <c r="E4" s="2"/>
      <c r="F4" s="2"/>
      <c r="G4" s="2"/>
    </row>
    <row r="5" spans="1:7" ht="48" customHeight="1">
      <c r="B5" s="6" t="s">
        <v>34</v>
      </c>
      <c r="C5" s="6"/>
      <c r="D5" s="6"/>
      <c r="E5" s="6"/>
      <c r="F5" s="6"/>
    </row>
    <row r="7" spans="1:7" ht="14" customHeight="1">
      <c r="B7" s="3" t="s">
        <v>35</v>
      </c>
    </row>
    <row r="8" spans="1:7" ht="26" customHeight="1">
      <c r="B8" s="13" t="s">
        <v>36</v>
      </c>
    </row>
    <row r="9" spans="1:7" ht="26" customHeight="1">
      <c r="B9" s="14" t="s">
        <v>37</v>
      </c>
      <c r="C9" s="15" t="s">
        <v>38</v>
      </c>
      <c r="D9" s="15" t="s">
        <v>39</v>
      </c>
      <c r="E9" s="15" t="s">
        <v>40</v>
      </c>
      <c r="F9" s="15" t="s">
        <v>41</v>
      </c>
    </row>
    <row r="10" spans="1:7" ht="22" customHeight="1">
      <c r="B10" s="16" t="s">
        <v>42</v>
      </c>
      <c r="C10" s="17">
        <f>SUMIFS(Data!$I:$I,Data!$B:$B,$B10,Data!$C:$C,"Budget")</f>
        <v>0</v>
      </c>
      <c r="D10" s="17">
        <f>E10-C10</f>
        <v>0</v>
      </c>
      <c r="E10" s="17">
        <f>SUMIFS(Data!$I:$I,Data!$B:$B,$B10,Data!$C:$C,"Actual")</f>
        <v>0</v>
      </c>
      <c r="F10" s="18">
        <f>IF(ABS(C10+D10-E10)&lt;0.5,"OK","FLAG")</f>
        <v>0</v>
      </c>
    </row>
    <row r="11" spans="1:7" ht="22" customHeight="1">
      <c r="B11" s="19" t="s">
        <v>43</v>
      </c>
      <c r="C11" s="20">
        <f>SUMIFS(Data!$I:$I,Data!$B:$B,$B11,Data!$C:$C,"Budget")</f>
        <v>0</v>
      </c>
      <c r="D11" s="20">
        <f>E11-C11</f>
        <v>0</v>
      </c>
      <c r="E11" s="20">
        <f>SUMIFS(Data!$I:$I,Data!$B:$B,$B11,Data!$C:$C,"Actual")</f>
        <v>0</v>
      </c>
      <c r="F11" s="18">
        <f>IF(ABS(C11+D11-E11)&lt;0.5,"OK","FLAG")</f>
        <v>0</v>
      </c>
    </row>
    <row r="12" spans="1:7" ht="22" customHeight="1">
      <c r="B12" s="16" t="s">
        <v>44</v>
      </c>
      <c r="C12" s="17">
        <f>SUMIFS(Data!$I:$I,Data!$B:$B,$B12,Data!$C:$C,"Budget")</f>
        <v>0</v>
      </c>
      <c r="D12" s="17">
        <f>E12-C12</f>
        <v>0</v>
      </c>
      <c r="E12" s="17">
        <f>SUMIFS(Data!$I:$I,Data!$B:$B,$B12,Data!$C:$C,"Actual")</f>
        <v>0</v>
      </c>
      <c r="F12" s="18">
        <f>IF(ABS(C12+D12-E12)&lt;0.5,"OK","FLAG")</f>
        <v>0</v>
      </c>
    </row>
    <row r="13" spans="1:7" ht="22" customHeight="1">
      <c r="B13" s="19" t="s">
        <v>45</v>
      </c>
      <c r="C13" s="20">
        <f>SUMIFS(Data!$I:$I,Data!$B:$B,$B13,Data!$C:$C,"Budget")</f>
        <v>0</v>
      </c>
      <c r="D13" s="20">
        <f>E13-C13</f>
        <v>0</v>
      </c>
      <c r="E13" s="20">
        <f>SUMIFS(Data!$I:$I,Data!$B:$B,$B13,Data!$C:$C,"Actual")</f>
        <v>0</v>
      </c>
      <c r="F13" s="18">
        <f>IF(ABS(C13+D13-E13)&lt;0.5,"OK","FLAG")</f>
        <v>0</v>
      </c>
    </row>
    <row r="14" spans="1:7" ht="22" customHeight="1">
      <c r="B14" s="16" t="s">
        <v>46</v>
      </c>
      <c r="C14" s="17">
        <f>SUMIFS(Data!$I:$I,Data!$B:$B,$B14,Data!$C:$C,"Budget")</f>
        <v>0</v>
      </c>
      <c r="D14" s="17">
        <f>E14-C14</f>
        <v>0</v>
      </c>
      <c r="E14" s="17">
        <f>SUMIFS(Data!$I:$I,Data!$B:$B,$B14,Data!$C:$C,"Actual")</f>
        <v>0</v>
      </c>
      <c r="F14" s="18">
        <f>IF(ABS(C14+D14-E14)&lt;0.5,"OK","FLAG")</f>
        <v>0</v>
      </c>
    </row>
    <row r="15" spans="1:7" ht="22" customHeight="1">
      <c r="B15" s="19" t="s">
        <v>47</v>
      </c>
      <c r="C15" s="20">
        <f>SUMIFS(Data!$I:$I,Data!$B:$B,$B15,Data!$C:$C,"Budget")</f>
        <v>0</v>
      </c>
      <c r="D15" s="20">
        <f>E15-C15</f>
        <v>0</v>
      </c>
      <c r="E15" s="20">
        <f>SUMIFS(Data!$I:$I,Data!$B:$B,$B15,Data!$C:$C,"Actual")</f>
        <v>0</v>
      </c>
      <c r="F15" s="18">
        <f>IF(ABS(C15+D15-E15)&lt;0.5,"OK","FLAG")</f>
        <v>0</v>
      </c>
    </row>
    <row r="18" spans="2:7" ht="26" customHeight="1">
      <c r="B18" s="13" t="s">
        <v>48</v>
      </c>
      <c r="C18" s="13"/>
      <c r="D18" s="13"/>
      <c r="E18" s="13"/>
      <c r="F18" s="13"/>
    </row>
    <row r="19" spans="2:7" ht="26" customHeight="1">
      <c r="B19" s="14" t="s">
        <v>37</v>
      </c>
      <c r="C19" s="15" t="s">
        <v>49</v>
      </c>
      <c r="D19" s="15" t="s">
        <v>50</v>
      </c>
      <c r="E19" s="15" t="s">
        <v>51</v>
      </c>
      <c r="F19" s="15" t="s">
        <v>52</v>
      </c>
      <c r="G19" s="15" t="s">
        <v>53</v>
      </c>
    </row>
    <row r="20" spans="2:7" ht="22" customHeight="1">
      <c r="B20" s="16" t="s">
        <v>42</v>
      </c>
      <c r="C20" s="17">
        <f>$D$10*'Internal Data Measures'!C10</f>
        <v>0</v>
      </c>
      <c r="D20" s="17">
        <f>$D$10*'Internal Data Measures'!D10</f>
        <v>0</v>
      </c>
      <c r="E20" s="17">
        <f>$D$10*'Internal Data Measures'!E10</f>
        <v>0</v>
      </c>
      <c r="F20" s="17">
        <f>$D$10*'Internal Data Measures'!F10</f>
        <v>0</v>
      </c>
      <c r="G20" s="17">
        <f>$D$10*'Internal Data Measures'!G10</f>
        <v>0</v>
      </c>
    </row>
    <row r="21" spans="2:7" ht="22" customHeight="1">
      <c r="B21" s="19" t="s">
        <v>43</v>
      </c>
      <c r="C21" s="20">
        <f>$D$11*'Internal Data Measures'!C11</f>
        <v>0</v>
      </c>
      <c r="D21" s="20">
        <f>$D$11*'Internal Data Measures'!D11</f>
        <v>0</v>
      </c>
      <c r="E21" s="20">
        <f>$D$11*'Internal Data Measures'!E11</f>
        <v>0</v>
      </c>
      <c r="F21" s="20">
        <f>$D$11*'Internal Data Measures'!F11</f>
        <v>0</v>
      </c>
      <c r="G21" s="20">
        <f>$D$11*'Internal Data Measures'!G11</f>
        <v>0</v>
      </c>
    </row>
    <row r="22" spans="2:7" ht="22" customHeight="1">
      <c r="B22" s="16" t="s">
        <v>44</v>
      </c>
      <c r="C22" s="17">
        <f>$D$12*'Internal Data Measures'!C12</f>
        <v>0</v>
      </c>
      <c r="D22" s="17">
        <f>$D$12*'Internal Data Measures'!D12</f>
        <v>0</v>
      </c>
      <c r="E22" s="17">
        <f>$D$12*'Internal Data Measures'!E12</f>
        <v>0</v>
      </c>
      <c r="F22" s="17">
        <f>$D$12*'Internal Data Measures'!F12</f>
        <v>0</v>
      </c>
      <c r="G22" s="17">
        <f>$D$12*'Internal Data Measures'!G12</f>
        <v>0</v>
      </c>
    </row>
    <row r="23" spans="2:7" ht="22" customHeight="1">
      <c r="B23" s="19" t="s">
        <v>45</v>
      </c>
      <c r="C23" s="20">
        <f>$D$13*'Internal Data Measures'!C13</f>
        <v>0</v>
      </c>
      <c r="D23" s="20">
        <f>$D$13*'Internal Data Measures'!D13</f>
        <v>0</v>
      </c>
      <c r="E23" s="20">
        <f>$D$13*'Internal Data Measures'!E13</f>
        <v>0</v>
      </c>
      <c r="F23" s="20">
        <f>$D$13*'Internal Data Measures'!F13</f>
        <v>0</v>
      </c>
      <c r="G23" s="20">
        <f>$D$13*'Internal Data Measures'!G13</f>
        <v>0</v>
      </c>
    </row>
    <row r="24" spans="2:7" ht="22" customHeight="1">
      <c r="B24" s="16" t="s">
        <v>46</v>
      </c>
      <c r="C24" s="17">
        <f>$D$14*'Internal Data Measures'!C14</f>
        <v>0</v>
      </c>
      <c r="D24" s="17">
        <f>$D$14*'Internal Data Measures'!D14</f>
        <v>0</v>
      </c>
      <c r="E24" s="17">
        <f>$D$14*'Internal Data Measures'!E14</f>
        <v>0</v>
      </c>
      <c r="F24" s="17">
        <f>$D$14*'Internal Data Measures'!F14</f>
        <v>0</v>
      </c>
      <c r="G24" s="17">
        <f>$D$14*'Internal Data Measures'!G14</f>
        <v>0</v>
      </c>
    </row>
    <row r="25" spans="2:7" ht="22" customHeight="1">
      <c r="B25" s="19" t="s">
        <v>47</v>
      </c>
      <c r="C25" s="20">
        <f>$D$15*'Internal Data Measures'!C15</f>
        <v>0</v>
      </c>
      <c r="D25" s="20">
        <f>$D$15*'Internal Data Measures'!D15</f>
        <v>0</v>
      </c>
      <c r="E25" s="20">
        <f>$D$15*'Internal Data Measures'!E15</f>
        <v>0</v>
      </c>
      <c r="F25" s="20">
        <f>$D$15*'Internal Data Measures'!F15</f>
        <v>0</v>
      </c>
      <c r="G25" s="20">
        <f>$D$15*'Internal Data Measures'!G15</f>
        <v>0</v>
      </c>
    </row>
    <row r="27" spans="2:7" ht="14" customHeight="1">
      <c r="B27" s="3" t="s">
        <v>54</v>
      </c>
    </row>
    <row r="28" spans="2:7" ht="26" customHeight="1">
      <c r="B28" s="13" t="s">
        <v>55</v>
      </c>
    </row>
    <row r="29" spans="2:7" ht="26" customHeight="1">
      <c r="B29" s="14" t="s">
        <v>56</v>
      </c>
      <c r="C29" s="15" t="s">
        <v>57</v>
      </c>
      <c r="D29" s="15" t="s">
        <v>58</v>
      </c>
      <c r="E29" s="15" t="s">
        <v>59</v>
      </c>
      <c r="F29" s="15" t="s">
        <v>60</v>
      </c>
    </row>
    <row r="30" spans="2:7" ht="22" customHeight="1">
      <c r="B30" s="16" t="s">
        <v>61</v>
      </c>
      <c r="C30" s="17">
        <f>SUMPRODUCT((C20:G25)*1)</f>
        <v>0</v>
      </c>
      <c r="D30" s="17">
        <f>SUM(D10:D15)</f>
        <v>0</v>
      </c>
      <c r="E30" s="17">
        <f>C30-D30</f>
        <v>0</v>
      </c>
      <c r="F30" s="18">
        <f>IF(ABS(C30-D30)&lt;0.5,"OK","FLAG")</f>
        <v>0</v>
      </c>
    </row>
  </sheetData>
  <mergeCells count="4">
    <mergeCell ref="B2:E2"/>
    <mergeCell ref="B3:E3"/>
    <mergeCell ref="B5:F5"/>
    <mergeCell ref="B18:F18"/>
  </mergeCells>
  <conditionalFormatting sqref="F10:F15">
    <cfRule type="containsText" dxfId="0" priority="1" operator="containsText" text="OK">
      <formula>NOT(ISERROR(SEARCH("OK",F10)))</formula>
    </cfRule>
    <cfRule type="containsText" dxfId="1" priority="2" operator="containsText" text="FLAG">
      <formula>NOT(ISERROR(SEARCH("FLAG",F10)))</formula>
    </cfRule>
  </conditionalFormatting>
  <conditionalFormatting sqref="F30">
    <cfRule type="containsText" dxfId="0" priority="3" operator="containsText" text="OK">
      <formula>NOT(ISERROR(SEARCH("OK",F30)))</formula>
    </cfRule>
    <cfRule type="containsText" dxfId="1" priority="4" operator="containsText" text="FLAG">
      <formula>NOT(ISERROR(SEARCH("FLAG",F30)))</formula>
    </cfRule>
  </conditionalFormatting>
  <printOptions horizontalCentered="1"/>
  <pageMargins left="0.4" right="0.4" top="0.5" bottom="0.6" header="0.2" footer="0.3"/>
  <pageSetup paperSize="9" fitToHeight="0" orientation="landscape"/>
  <headerFooter>
    <oddHeader>&amp;L&amp;"Arial"&amp;8&amp;K707070Lyros Accounting&amp;C&amp;"Arial"&amp;8&amp;K707070Monthly Bridge&amp;R&amp;"Arial"&amp;8&amp;K707070Page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3A9E6E"/>
    <pageSetUpPr fitToPage="1"/>
  </sheetPr>
  <dimension ref="A1:G30"/>
  <sheetViews>
    <sheetView showGridLines="0" workbookViewId="0"/>
  </sheetViews>
  <sheetFormatPr defaultRowHeight="15"/>
  <cols>
    <col min="1" max="1" width="2.7109375" customWidth="1"/>
    <col min="2" max="2" width="28.7109375" customWidth="1"/>
    <col min="3" max="6" width="14.7109375" customWidth="1"/>
    <col min="7" max="7" width="2.7109375" customWidth="1"/>
  </cols>
  <sheetData>
    <row r="1" spans="1:7" ht="14" customHeight="1">
      <c r="A1" s="1"/>
      <c r="B1" s="1"/>
      <c r="C1" s="1"/>
      <c r="D1" s="1"/>
      <c r="E1" s="1"/>
      <c r="F1" s="1"/>
      <c r="G1" s="1"/>
    </row>
    <row r="2" spans="1:7" ht="16" customHeight="1">
      <c r="A2" s="1"/>
      <c r="B2" s="11" t="s">
        <v>62</v>
      </c>
      <c r="C2" s="11"/>
      <c r="D2" s="11"/>
      <c r="E2" s="11"/>
      <c r="F2" s="1"/>
      <c r="G2" s="1"/>
    </row>
    <row r="3" spans="1:7" ht="26" customHeight="1">
      <c r="A3" s="1"/>
      <c r="B3" s="12" t="s">
        <v>63</v>
      </c>
      <c r="C3" s="12"/>
      <c r="D3" s="12"/>
      <c r="E3" s="12"/>
      <c r="F3" s="1"/>
      <c r="G3" s="1"/>
    </row>
    <row r="4" spans="1:7" ht="4" customHeight="1">
      <c r="A4" s="2"/>
      <c r="B4" s="2"/>
      <c r="C4" s="2"/>
      <c r="D4" s="2"/>
      <c r="E4" s="2"/>
      <c r="F4" s="2"/>
      <c r="G4" s="2"/>
    </row>
    <row r="5" spans="1:7" ht="48" customHeight="1">
      <c r="B5" s="6" t="s">
        <v>64</v>
      </c>
      <c r="C5" s="6"/>
      <c r="D5" s="6"/>
      <c r="E5" s="6"/>
      <c r="F5" s="6"/>
    </row>
    <row r="7" spans="1:7" ht="14" customHeight="1">
      <c r="B7" s="3" t="s">
        <v>65</v>
      </c>
    </row>
    <row r="8" spans="1:7" ht="26" customHeight="1">
      <c r="B8" s="13" t="s">
        <v>36</v>
      </c>
    </row>
    <row r="9" spans="1:7" ht="26" customHeight="1">
      <c r="B9" s="14" t="s">
        <v>37</v>
      </c>
      <c r="C9" s="15" t="s">
        <v>66</v>
      </c>
      <c r="D9" s="15" t="s">
        <v>39</v>
      </c>
      <c r="E9" s="15" t="s">
        <v>67</v>
      </c>
      <c r="F9" s="15" t="s">
        <v>41</v>
      </c>
    </row>
    <row r="10" spans="1:7" ht="22" customHeight="1">
      <c r="B10" s="16" t="s">
        <v>42</v>
      </c>
      <c r="C10" s="17">
        <f>SUMIFS(Data!$J:$J,Data!$B:$B,$B10,Data!$C:$C,"Budget")</f>
        <v>0</v>
      </c>
      <c r="D10" s="17">
        <f>E10-C10</f>
        <v>0</v>
      </c>
      <c r="E10" s="17">
        <f>SUMIFS(Data!$J:$J,Data!$B:$B,$B10,Data!$C:$C,"Actual")</f>
        <v>0</v>
      </c>
      <c r="F10" s="18">
        <f>IF(ABS(C10+D10-E10)&lt;0.5,"OK","FLAG")</f>
        <v>0</v>
      </c>
    </row>
    <row r="11" spans="1:7" ht="22" customHeight="1">
      <c r="B11" s="19" t="s">
        <v>43</v>
      </c>
      <c r="C11" s="20">
        <f>SUMIFS(Data!$J:$J,Data!$B:$B,$B11,Data!$C:$C,"Budget")</f>
        <v>0</v>
      </c>
      <c r="D11" s="20">
        <f>E11-C11</f>
        <v>0</v>
      </c>
      <c r="E11" s="20">
        <f>SUMIFS(Data!$J:$J,Data!$B:$B,$B11,Data!$C:$C,"Actual")</f>
        <v>0</v>
      </c>
      <c r="F11" s="18">
        <f>IF(ABS(C11+D11-E11)&lt;0.5,"OK","FLAG")</f>
        <v>0</v>
      </c>
    </row>
    <row r="12" spans="1:7" ht="22" customHeight="1">
      <c r="B12" s="16" t="s">
        <v>44</v>
      </c>
      <c r="C12" s="17">
        <f>SUMIFS(Data!$J:$J,Data!$B:$B,$B12,Data!$C:$C,"Budget")</f>
        <v>0</v>
      </c>
      <c r="D12" s="17">
        <f>E12-C12</f>
        <v>0</v>
      </c>
      <c r="E12" s="17">
        <f>SUMIFS(Data!$J:$J,Data!$B:$B,$B12,Data!$C:$C,"Actual")</f>
        <v>0</v>
      </c>
      <c r="F12" s="18">
        <f>IF(ABS(C12+D12-E12)&lt;0.5,"OK","FLAG")</f>
        <v>0</v>
      </c>
    </row>
    <row r="13" spans="1:7" ht="22" customHeight="1">
      <c r="B13" s="19" t="s">
        <v>45</v>
      </c>
      <c r="C13" s="20">
        <f>SUMIFS(Data!$J:$J,Data!$B:$B,$B13,Data!$C:$C,"Budget")</f>
        <v>0</v>
      </c>
      <c r="D13" s="20">
        <f>E13-C13</f>
        <v>0</v>
      </c>
      <c r="E13" s="20">
        <f>SUMIFS(Data!$J:$J,Data!$B:$B,$B13,Data!$C:$C,"Actual")</f>
        <v>0</v>
      </c>
      <c r="F13" s="18">
        <f>IF(ABS(C13+D13-E13)&lt;0.5,"OK","FLAG")</f>
        <v>0</v>
      </c>
    </row>
    <row r="14" spans="1:7" ht="22" customHeight="1">
      <c r="B14" s="16" t="s">
        <v>46</v>
      </c>
      <c r="C14" s="17">
        <f>SUMIFS(Data!$J:$J,Data!$B:$B,$B14,Data!$C:$C,"Budget")</f>
        <v>0</v>
      </c>
      <c r="D14" s="17">
        <f>E14-C14</f>
        <v>0</v>
      </c>
      <c r="E14" s="17">
        <f>SUMIFS(Data!$J:$J,Data!$B:$B,$B14,Data!$C:$C,"Actual")</f>
        <v>0</v>
      </c>
      <c r="F14" s="18">
        <f>IF(ABS(C14+D14-E14)&lt;0.5,"OK","FLAG")</f>
        <v>0</v>
      </c>
    </row>
    <row r="15" spans="1:7" ht="22" customHeight="1">
      <c r="B15" s="19" t="s">
        <v>47</v>
      </c>
      <c r="C15" s="20">
        <f>SUMIFS(Data!$J:$J,Data!$B:$B,$B15,Data!$C:$C,"Budget")</f>
        <v>0</v>
      </c>
      <c r="D15" s="20">
        <f>E15-C15</f>
        <v>0</v>
      </c>
      <c r="E15" s="20">
        <f>SUMIFS(Data!$J:$J,Data!$B:$B,$B15,Data!$C:$C,"Actual")</f>
        <v>0</v>
      </c>
      <c r="F15" s="18">
        <f>IF(ABS(C15+D15-E15)&lt;0.5,"OK","FLAG")</f>
        <v>0</v>
      </c>
    </row>
    <row r="18" spans="2:7" ht="26" customHeight="1">
      <c r="B18" s="13" t="s">
        <v>68</v>
      </c>
      <c r="C18" s="13"/>
      <c r="D18" s="13"/>
      <c r="E18" s="13"/>
      <c r="F18" s="13"/>
    </row>
    <row r="19" spans="2:7" ht="26" customHeight="1">
      <c r="B19" s="14" t="s">
        <v>37</v>
      </c>
      <c r="C19" s="15" t="s">
        <v>49</v>
      </c>
      <c r="D19" s="15" t="s">
        <v>50</v>
      </c>
      <c r="E19" s="15" t="s">
        <v>51</v>
      </c>
      <c r="F19" s="15" t="s">
        <v>52</v>
      </c>
      <c r="G19" s="15" t="s">
        <v>53</v>
      </c>
    </row>
    <row r="20" spans="2:7" ht="22" customHeight="1">
      <c r="B20" s="16" t="s">
        <v>42</v>
      </c>
      <c r="C20" s="17">
        <f>$D$10*'Internal Data Measures'!C10</f>
        <v>0</v>
      </c>
      <c r="D20" s="17">
        <f>$D$10*'Internal Data Measures'!D10</f>
        <v>0</v>
      </c>
      <c r="E20" s="17">
        <f>$D$10*'Internal Data Measures'!E10</f>
        <v>0</v>
      </c>
      <c r="F20" s="17">
        <f>$D$10*'Internal Data Measures'!F10</f>
        <v>0</v>
      </c>
      <c r="G20" s="17">
        <f>$D$10*'Internal Data Measures'!G10</f>
        <v>0</v>
      </c>
    </row>
    <row r="21" spans="2:7" ht="22" customHeight="1">
      <c r="B21" s="19" t="s">
        <v>43</v>
      </c>
      <c r="C21" s="20">
        <f>$D$11*'Internal Data Measures'!C11</f>
        <v>0</v>
      </c>
      <c r="D21" s="20">
        <f>$D$11*'Internal Data Measures'!D11</f>
        <v>0</v>
      </c>
      <c r="E21" s="20">
        <f>$D$11*'Internal Data Measures'!E11</f>
        <v>0</v>
      </c>
      <c r="F21" s="20">
        <f>$D$11*'Internal Data Measures'!F11</f>
        <v>0</v>
      </c>
      <c r="G21" s="20">
        <f>$D$11*'Internal Data Measures'!G11</f>
        <v>0</v>
      </c>
    </row>
    <row r="22" spans="2:7" ht="22" customHeight="1">
      <c r="B22" s="16" t="s">
        <v>44</v>
      </c>
      <c r="C22" s="17">
        <f>$D$12*'Internal Data Measures'!C12</f>
        <v>0</v>
      </c>
      <c r="D22" s="17">
        <f>$D$12*'Internal Data Measures'!D12</f>
        <v>0</v>
      </c>
      <c r="E22" s="17">
        <f>$D$12*'Internal Data Measures'!E12</f>
        <v>0</v>
      </c>
      <c r="F22" s="17">
        <f>$D$12*'Internal Data Measures'!F12</f>
        <v>0</v>
      </c>
      <c r="G22" s="17">
        <f>$D$12*'Internal Data Measures'!G12</f>
        <v>0</v>
      </c>
    </row>
    <row r="23" spans="2:7" ht="22" customHeight="1">
      <c r="B23" s="19" t="s">
        <v>45</v>
      </c>
      <c r="C23" s="20">
        <f>$D$13*'Internal Data Measures'!C13</f>
        <v>0</v>
      </c>
      <c r="D23" s="20">
        <f>$D$13*'Internal Data Measures'!D13</f>
        <v>0</v>
      </c>
      <c r="E23" s="20">
        <f>$D$13*'Internal Data Measures'!E13</f>
        <v>0</v>
      </c>
      <c r="F23" s="20">
        <f>$D$13*'Internal Data Measures'!F13</f>
        <v>0</v>
      </c>
      <c r="G23" s="20">
        <f>$D$13*'Internal Data Measures'!G13</f>
        <v>0</v>
      </c>
    </row>
    <row r="24" spans="2:7" ht="22" customHeight="1">
      <c r="B24" s="16" t="s">
        <v>46</v>
      </c>
      <c r="C24" s="17">
        <f>$D$14*'Internal Data Measures'!C14</f>
        <v>0</v>
      </c>
      <c r="D24" s="17">
        <f>$D$14*'Internal Data Measures'!D14</f>
        <v>0</v>
      </c>
      <c r="E24" s="17">
        <f>$D$14*'Internal Data Measures'!E14</f>
        <v>0</v>
      </c>
      <c r="F24" s="17">
        <f>$D$14*'Internal Data Measures'!F14</f>
        <v>0</v>
      </c>
      <c r="G24" s="17">
        <f>$D$14*'Internal Data Measures'!G14</f>
        <v>0</v>
      </c>
    </row>
    <row r="25" spans="2:7" ht="22" customHeight="1">
      <c r="B25" s="19" t="s">
        <v>47</v>
      </c>
      <c r="C25" s="20">
        <f>$D$15*'Internal Data Measures'!C15</f>
        <v>0</v>
      </c>
      <c r="D25" s="20">
        <f>$D$15*'Internal Data Measures'!D15</f>
        <v>0</v>
      </c>
      <c r="E25" s="20">
        <f>$D$15*'Internal Data Measures'!E15</f>
        <v>0</v>
      </c>
      <c r="F25" s="20">
        <f>$D$15*'Internal Data Measures'!F15</f>
        <v>0</v>
      </c>
      <c r="G25" s="20">
        <f>$D$15*'Internal Data Measures'!G15</f>
        <v>0</v>
      </c>
    </row>
    <row r="27" spans="2:7" ht="14" customHeight="1">
      <c r="B27" s="3" t="s">
        <v>54</v>
      </c>
    </row>
    <row r="28" spans="2:7" ht="26" customHeight="1">
      <c r="B28" s="13" t="s">
        <v>55</v>
      </c>
    </row>
    <row r="29" spans="2:7" ht="26" customHeight="1">
      <c r="B29" s="14" t="s">
        <v>56</v>
      </c>
      <c r="C29" s="15" t="s">
        <v>57</v>
      </c>
      <c r="D29" s="15" t="s">
        <v>58</v>
      </c>
      <c r="E29" s="15" t="s">
        <v>59</v>
      </c>
      <c r="F29" s="15" t="s">
        <v>60</v>
      </c>
    </row>
    <row r="30" spans="2:7" ht="22" customHeight="1">
      <c r="B30" s="16" t="s">
        <v>69</v>
      </c>
      <c r="C30" s="17">
        <f>SUMPRODUCT((C20:G25)*1)</f>
        <v>0</v>
      </c>
      <c r="D30" s="17">
        <f>SUM(D10:D15)</f>
        <v>0</v>
      </c>
      <c r="E30" s="17">
        <f>C30-D30</f>
        <v>0</v>
      </c>
      <c r="F30" s="18">
        <f>IF(ABS(C30-D30)&lt;0.5,"OK","FLAG")</f>
        <v>0</v>
      </c>
    </row>
  </sheetData>
  <mergeCells count="4">
    <mergeCell ref="B2:E2"/>
    <mergeCell ref="B3:E3"/>
    <mergeCell ref="B5:F5"/>
    <mergeCell ref="B18:F18"/>
  </mergeCells>
  <conditionalFormatting sqref="F10:F15">
    <cfRule type="containsText" dxfId="0" priority="1" operator="containsText" text="OK">
      <formula>NOT(ISERROR(SEARCH("OK",F10)))</formula>
    </cfRule>
    <cfRule type="containsText" dxfId="1" priority="2" operator="containsText" text="FLAG">
      <formula>NOT(ISERROR(SEARCH("FLAG",F10)))</formula>
    </cfRule>
  </conditionalFormatting>
  <conditionalFormatting sqref="F30">
    <cfRule type="containsText" dxfId="0" priority="3" operator="containsText" text="OK">
      <formula>NOT(ISERROR(SEARCH("OK",F30)))</formula>
    </cfRule>
    <cfRule type="containsText" dxfId="1" priority="4" operator="containsText" text="FLAG">
      <formula>NOT(ISERROR(SEARCH("FLAG",F30)))</formula>
    </cfRule>
  </conditionalFormatting>
  <printOptions horizontalCentered="1"/>
  <pageMargins left="0.4" right="0.4" top="0.5" bottom="0.6" header="0.2" footer="0.3"/>
  <pageSetup paperSize="9" fitToHeight="0" orientation="landscape"/>
  <headerFooter>
    <oddHeader>&amp;L&amp;"Arial"&amp;8&amp;K707070Lyros Accounting&amp;C&amp;"Arial"&amp;8&amp;K707070YTD Bridge&amp;R&amp;"Arial"&amp;8&amp;K707070Page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F5A524"/>
    <pageSetUpPr fitToPage="1"/>
  </sheetPr>
  <dimension ref="A1:K21"/>
  <sheetViews>
    <sheetView showGridLines="0" workbookViewId="0"/>
  </sheetViews>
  <sheetFormatPr defaultRowHeight="15"/>
  <cols>
    <col min="1" max="1" width="2.7109375" customWidth="1"/>
    <col min="2" max="2" width="28.7109375" customWidth="1"/>
    <col min="3" max="3" width="10.7109375" customWidth="1"/>
    <col min="4" max="10" width="13.7109375" customWidth="1"/>
    <col min="11" max="11" width="2.7109375" customWidth="1"/>
  </cols>
  <sheetData>
    <row r="1" spans="1:11" ht="14" customHeight="1">
      <c r="A1" s="1"/>
      <c r="B1" s="1"/>
      <c r="C1" s="1"/>
      <c r="D1" s="1"/>
      <c r="E1" s="1"/>
      <c r="F1" s="1"/>
      <c r="G1" s="1"/>
      <c r="H1" s="1"/>
      <c r="I1" s="1"/>
      <c r="J1" s="1"/>
      <c r="K1" s="1"/>
    </row>
    <row r="2" spans="1:11" ht="16" customHeight="1">
      <c r="A2" s="1"/>
      <c r="B2" s="11" t="s">
        <v>70</v>
      </c>
      <c r="C2" s="11"/>
      <c r="D2" s="11"/>
      <c r="E2" s="11"/>
      <c r="F2" s="11"/>
      <c r="G2" s="11"/>
      <c r="H2" s="11"/>
      <c r="I2" s="11"/>
      <c r="J2" s="1"/>
      <c r="K2" s="1"/>
    </row>
    <row r="3" spans="1:11" ht="26" customHeight="1">
      <c r="A3" s="1"/>
      <c r="B3" s="12" t="s">
        <v>71</v>
      </c>
      <c r="C3" s="12"/>
      <c r="D3" s="12"/>
      <c r="E3" s="12"/>
      <c r="F3" s="12"/>
      <c r="G3" s="12"/>
      <c r="H3" s="12"/>
      <c r="I3" s="12"/>
      <c r="J3" s="1"/>
      <c r="K3" s="1"/>
    </row>
    <row r="4" spans="1:11" ht="4" customHeight="1">
      <c r="A4" s="2"/>
      <c r="B4" s="2"/>
      <c r="C4" s="2"/>
      <c r="D4" s="2"/>
      <c r="E4" s="2"/>
      <c r="F4" s="2"/>
      <c r="G4" s="2"/>
      <c r="H4" s="2"/>
      <c r="I4" s="2"/>
      <c r="J4" s="2"/>
      <c r="K4" s="2"/>
    </row>
    <row r="5" spans="1:11" ht="40" customHeight="1">
      <c r="B5" s="6" t="s">
        <v>72</v>
      </c>
      <c r="C5" s="6"/>
      <c r="D5" s="6"/>
      <c r="E5" s="6"/>
      <c r="F5" s="6"/>
      <c r="G5" s="6"/>
      <c r="H5" s="6"/>
      <c r="I5" s="6"/>
      <c r="J5" s="6"/>
    </row>
    <row r="7" spans="1:11" ht="14" customHeight="1">
      <c r="B7" s="3" t="s">
        <v>73</v>
      </c>
    </row>
    <row r="8" spans="1:11" ht="26" customHeight="1">
      <c r="B8" s="13" t="s">
        <v>74</v>
      </c>
    </row>
    <row r="9" spans="1:11" ht="26" customHeight="1">
      <c r="B9" s="14" t="s">
        <v>37</v>
      </c>
      <c r="C9" s="14" t="s">
        <v>75</v>
      </c>
      <c r="D9" s="21">
        <v>45838</v>
      </c>
      <c r="E9" s="21">
        <v>45869</v>
      </c>
      <c r="F9" s="21">
        <v>45900</v>
      </c>
      <c r="G9" s="21">
        <v>45930</v>
      </c>
      <c r="H9" s="21">
        <v>45961</v>
      </c>
      <c r="I9" s="21">
        <v>45991</v>
      </c>
      <c r="J9" s="15" t="s">
        <v>76</v>
      </c>
    </row>
    <row r="10" spans="1:11" ht="22" customHeight="1">
      <c r="B10" s="16" t="s">
        <v>42</v>
      </c>
      <c r="C10" s="16" t="s">
        <v>40</v>
      </c>
      <c r="D10" s="22">
        <v>447963</v>
      </c>
      <c r="E10" s="22">
        <v>478989</v>
      </c>
      <c r="F10" s="22">
        <v>517894</v>
      </c>
      <c r="G10" s="22">
        <v>516452</v>
      </c>
      <c r="H10" s="22">
        <v>505172</v>
      </c>
      <c r="I10" s="22">
        <v>522476</v>
      </c>
      <c r="J10" s="17">
        <f>SUM(D10:I10)</f>
        <v>0</v>
      </c>
    </row>
    <row r="11" spans="1:11" ht="22" customHeight="1">
      <c r="B11" s="19" t="s">
        <v>42</v>
      </c>
      <c r="C11" s="19" t="s">
        <v>38</v>
      </c>
      <c r="D11" s="22">
        <v>480000</v>
      </c>
      <c r="E11" s="22">
        <v>485760</v>
      </c>
      <c r="F11" s="22">
        <v>491520</v>
      </c>
      <c r="G11" s="22">
        <v>497280</v>
      </c>
      <c r="H11" s="22">
        <v>503040</v>
      </c>
      <c r="I11" s="22">
        <v>508800</v>
      </c>
      <c r="J11" s="20">
        <f>SUM(D11:I11)</f>
        <v>0</v>
      </c>
    </row>
    <row r="12" spans="1:11" ht="22" customHeight="1">
      <c r="B12" s="16" t="s">
        <v>43</v>
      </c>
      <c r="C12" s="16" t="s">
        <v>40</v>
      </c>
      <c r="D12" s="22">
        <v>271060</v>
      </c>
      <c r="E12" s="22">
        <v>275889</v>
      </c>
      <c r="F12" s="22">
        <v>293772</v>
      </c>
      <c r="G12" s="22">
        <v>299761</v>
      </c>
      <c r="H12" s="22">
        <v>295825</v>
      </c>
      <c r="I12" s="22">
        <v>286877</v>
      </c>
      <c r="J12" s="17">
        <f>SUM(D12:I12)</f>
        <v>0</v>
      </c>
    </row>
    <row r="13" spans="1:11" ht="22" customHeight="1">
      <c r="B13" s="19" t="s">
        <v>43</v>
      </c>
      <c r="C13" s="19" t="s">
        <v>38</v>
      </c>
      <c r="D13" s="22">
        <v>278400</v>
      </c>
      <c r="E13" s="22">
        <v>281184</v>
      </c>
      <c r="F13" s="22">
        <v>283968</v>
      </c>
      <c r="G13" s="22">
        <v>286752</v>
      </c>
      <c r="H13" s="22">
        <v>289536</v>
      </c>
      <c r="I13" s="22">
        <v>292320</v>
      </c>
      <c r="J13" s="20">
        <f>SUM(D13:I13)</f>
        <v>0</v>
      </c>
    </row>
    <row r="14" spans="1:11" ht="22" customHeight="1">
      <c r="B14" s="16" t="s">
        <v>44</v>
      </c>
      <c r="C14" s="16" t="s">
        <v>40</v>
      </c>
      <c r="D14" s="22">
        <v>104928</v>
      </c>
      <c r="E14" s="22">
        <v>100472</v>
      </c>
      <c r="F14" s="22">
        <v>106612</v>
      </c>
      <c r="G14" s="22">
        <v>110029</v>
      </c>
      <c r="H14" s="22">
        <v>112449</v>
      </c>
      <c r="I14" s="22">
        <v>110260</v>
      </c>
      <c r="J14" s="17">
        <f>SUM(D14:I14)</f>
        <v>0</v>
      </c>
    </row>
    <row r="15" spans="1:11" ht="22" customHeight="1">
      <c r="B15" s="19" t="s">
        <v>44</v>
      </c>
      <c r="C15" s="19" t="s">
        <v>38</v>
      </c>
      <c r="D15" s="22">
        <v>105600</v>
      </c>
      <c r="E15" s="22">
        <v>106128</v>
      </c>
      <c r="F15" s="22">
        <v>106656</v>
      </c>
      <c r="G15" s="22">
        <v>107184</v>
      </c>
      <c r="H15" s="22">
        <v>107712</v>
      </c>
      <c r="I15" s="22">
        <v>108240</v>
      </c>
      <c r="J15" s="20">
        <f>SUM(D15:I15)</f>
        <v>0</v>
      </c>
    </row>
    <row r="16" spans="1:11" ht="22" customHeight="1">
      <c r="B16" s="16" t="s">
        <v>45</v>
      </c>
      <c r="C16" s="16" t="s">
        <v>40</v>
      </c>
      <c r="D16" s="22">
        <v>27590</v>
      </c>
      <c r="E16" s="22">
        <v>30371</v>
      </c>
      <c r="F16" s="22">
        <v>28919</v>
      </c>
      <c r="G16" s="22">
        <v>26836</v>
      </c>
      <c r="H16" s="22">
        <v>29093</v>
      </c>
      <c r="I16" s="22">
        <v>29209</v>
      </c>
      <c r="J16" s="17">
        <f>SUM(D16:I16)</f>
        <v>0</v>
      </c>
    </row>
    <row r="17" spans="2:10" ht="22" customHeight="1">
      <c r="B17" s="19" t="s">
        <v>45</v>
      </c>
      <c r="C17" s="19" t="s">
        <v>38</v>
      </c>
      <c r="D17" s="22">
        <v>28800</v>
      </c>
      <c r="E17" s="22">
        <v>28800</v>
      </c>
      <c r="F17" s="22">
        <v>28800</v>
      </c>
      <c r="G17" s="22">
        <v>28800</v>
      </c>
      <c r="H17" s="22">
        <v>28800</v>
      </c>
      <c r="I17" s="22">
        <v>28800</v>
      </c>
      <c r="J17" s="20">
        <f>SUM(D17:I17)</f>
        <v>0</v>
      </c>
    </row>
    <row r="18" spans="2:10" ht="22" customHeight="1">
      <c r="B18" s="16" t="s">
        <v>46</v>
      </c>
      <c r="C18" s="16" t="s">
        <v>40</v>
      </c>
      <c r="D18" s="22">
        <v>19320</v>
      </c>
      <c r="E18" s="22">
        <v>18826</v>
      </c>
      <c r="F18" s="22">
        <v>19187</v>
      </c>
      <c r="G18" s="22">
        <v>19137</v>
      </c>
      <c r="H18" s="22">
        <v>19377</v>
      </c>
      <c r="I18" s="22">
        <v>19171</v>
      </c>
      <c r="J18" s="17">
        <f>SUM(D18:I18)</f>
        <v>0</v>
      </c>
    </row>
    <row r="19" spans="2:10" ht="22" customHeight="1">
      <c r="B19" s="19" t="s">
        <v>46</v>
      </c>
      <c r="C19" s="19" t="s">
        <v>38</v>
      </c>
      <c r="D19" s="22">
        <v>19200</v>
      </c>
      <c r="E19" s="22">
        <v>19200</v>
      </c>
      <c r="F19" s="22">
        <v>19200</v>
      </c>
      <c r="G19" s="22">
        <v>19200</v>
      </c>
      <c r="H19" s="22">
        <v>19200</v>
      </c>
      <c r="I19" s="22">
        <v>19200</v>
      </c>
      <c r="J19" s="20">
        <f>SUM(D19:I19)</f>
        <v>0</v>
      </c>
    </row>
    <row r="20" spans="2:10" ht="22" customHeight="1">
      <c r="B20" s="16" t="s">
        <v>47</v>
      </c>
      <c r="C20" s="16" t="s">
        <v>40</v>
      </c>
      <c r="D20" s="22">
        <v>24716</v>
      </c>
      <c r="E20" s="22">
        <v>25172</v>
      </c>
      <c r="F20" s="22">
        <v>23404</v>
      </c>
      <c r="G20" s="22">
        <v>22947</v>
      </c>
      <c r="H20" s="22">
        <v>23675</v>
      </c>
      <c r="I20" s="22">
        <v>24449</v>
      </c>
      <c r="J20" s="17">
        <f>SUM(D20:I20)</f>
        <v>0</v>
      </c>
    </row>
    <row r="21" spans="2:10" ht="22" customHeight="1">
      <c r="B21" s="19" t="s">
        <v>47</v>
      </c>
      <c r="C21" s="19" t="s">
        <v>38</v>
      </c>
      <c r="D21" s="22">
        <v>24000</v>
      </c>
      <c r="E21" s="22">
        <v>24000</v>
      </c>
      <c r="F21" s="22">
        <v>24000</v>
      </c>
      <c r="G21" s="22">
        <v>24000</v>
      </c>
      <c r="H21" s="22">
        <v>24000</v>
      </c>
      <c r="I21" s="22">
        <v>24000</v>
      </c>
      <c r="J21" s="20">
        <f>SUM(D21:I21)</f>
        <v>0</v>
      </c>
    </row>
  </sheetData>
  <mergeCells count="3">
    <mergeCell ref="B2:I2"/>
    <mergeCell ref="B3:I3"/>
    <mergeCell ref="B5:J5"/>
  </mergeCell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5.xml><?xml version="1.0" encoding="utf-8"?>
<worksheet xmlns="http://schemas.openxmlformats.org/spreadsheetml/2006/main" xmlns:r="http://schemas.openxmlformats.org/officeDocument/2006/relationships">
  <sheetPr>
    <tabColor rgb="FFF5A524"/>
    <pageSetUpPr fitToPage="1"/>
  </sheetPr>
  <dimension ref="A1:I20"/>
  <sheetViews>
    <sheetView showGridLines="0" workbookViewId="0"/>
  </sheetViews>
  <sheetFormatPr defaultRowHeight="15"/>
  <cols>
    <col min="1" max="1" width="2.7109375" customWidth="1"/>
    <col min="2" max="2" width="24.7109375" customWidth="1"/>
    <col min="3" max="7" width="12.7109375" customWidth="1"/>
    <col min="8" max="8" width="24.7109375" customWidth="1"/>
    <col min="9" max="9" width="2.7109375" customWidth="1"/>
  </cols>
  <sheetData>
    <row r="1" spans="1:9" ht="14" customHeight="1">
      <c r="A1" s="1"/>
      <c r="B1" s="1"/>
      <c r="C1" s="1"/>
      <c r="D1" s="1"/>
      <c r="E1" s="1"/>
      <c r="F1" s="1"/>
      <c r="G1" s="1"/>
      <c r="H1" s="1"/>
      <c r="I1" s="1"/>
    </row>
    <row r="2" spans="1:9" ht="16" customHeight="1">
      <c r="A2" s="1"/>
      <c r="B2" s="11" t="s">
        <v>77</v>
      </c>
      <c r="C2" s="11"/>
      <c r="D2" s="11"/>
      <c r="E2" s="11"/>
      <c r="F2" s="11"/>
      <c r="G2" s="11"/>
      <c r="H2" s="1"/>
      <c r="I2" s="1"/>
    </row>
    <row r="3" spans="1:9" ht="26" customHeight="1">
      <c r="A3" s="1"/>
      <c r="B3" s="12" t="s">
        <v>78</v>
      </c>
      <c r="C3" s="12"/>
      <c r="D3" s="12"/>
      <c r="E3" s="12"/>
      <c r="F3" s="12"/>
      <c r="G3" s="12"/>
      <c r="H3" s="1"/>
      <c r="I3" s="1"/>
    </row>
    <row r="4" spans="1:9" ht="4" customHeight="1">
      <c r="A4" s="2"/>
      <c r="B4" s="2"/>
      <c r="C4" s="2"/>
      <c r="D4" s="2"/>
      <c r="E4" s="2"/>
      <c r="F4" s="2"/>
      <c r="G4" s="2"/>
      <c r="H4" s="2"/>
      <c r="I4" s="2"/>
    </row>
    <row r="5" spans="1:9" ht="64" customHeight="1">
      <c r="B5" s="6" t="s">
        <v>79</v>
      </c>
      <c r="C5" s="6"/>
      <c r="D5" s="6"/>
      <c r="E5" s="6"/>
      <c r="F5" s="6"/>
      <c r="G5" s="6"/>
      <c r="H5" s="6"/>
    </row>
    <row r="7" spans="1:9" ht="14" customHeight="1">
      <c r="B7" s="3" t="s">
        <v>80</v>
      </c>
    </row>
    <row r="8" spans="1:9" ht="26" customHeight="1">
      <c r="B8" s="13" t="s">
        <v>81</v>
      </c>
    </row>
    <row r="9" spans="1:9" ht="26" customHeight="1">
      <c r="B9" s="14" t="s">
        <v>37</v>
      </c>
      <c r="C9" s="15" t="s">
        <v>49</v>
      </c>
      <c r="D9" s="15" t="s">
        <v>50</v>
      </c>
      <c r="E9" s="15" t="s">
        <v>51</v>
      </c>
      <c r="F9" s="15" t="s">
        <v>52</v>
      </c>
      <c r="G9" s="15" t="s">
        <v>53</v>
      </c>
      <c r="H9" s="15" t="s">
        <v>82</v>
      </c>
    </row>
    <row r="10" spans="1:9" ht="22" customHeight="1">
      <c r="B10" s="16" t="s">
        <v>42</v>
      </c>
      <c r="C10" s="23">
        <v>0.4</v>
      </c>
      <c r="D10" s="23">
        <v>0.3</v>
      </c>
      <c r="E10" s="23">
        <v>0.1</v>
      </c>
      <c r="F10" s="23">
        <v>0.1</v>
      </c>
      <c r="G10" s="23">
        <v>0.1</v>
      </c>
      <c r="H10" s="16" t="s">
        <v>83</v>
      </c>
    </row>
    <row r="11" spans="1:9" ht="22" customHeight="1">
      <c r="B11" s="19" t="s">
        <v>43</v>
      </c>
      <c r="C11" s="23">
        <v>0.2</v>
      </c>
      <c r="D11" s="23">
        <v>0.4</v>
      </c>
      <c r="E11" s="23">
        <v>0.2</v>
      </c>
      <c r="F11" s="23">
        <v>0.05</v>
      </c>
      <c r="G11" s="23">
        <v>0.15</v>
      </c>
      <c r="H11" s="19" t="s">
        <v>83</v>
      </c>
    </row>
    <row r="12" spans="1:9" ht="22" customHeight="1">
      <c r="B12" s="16" t="s">
        <v>44</v>
      </c>
      <c r="C12" s="23">
        <v>0.1</v>
      </c>
      <c r="D12" s="23">
        <v>0.2</v>
      </c>
      <c r="E12" s="23">
        <v>0.05</v>
      </c>
      <c r="F12" s="23">
        <v>0.5</v>
      </c>
      <c r="G12" s="23">
        <v>0.15</v>
      </c>
      <c r="H12" s="16" t="s">
        <v>83</v>
      </c>
    </row>
    <row r="13" spans="1:9" ht="22" customHeight="1">
      <c r="B13" s="19" t="s">
        <v>45</v>
      </c>
      <c r="C13" s="23">
        <v>0.05</v>
      </c>
      <c r="D13" s="23">
        <v>0.1</v>
      </c>
      <c r="E13" s="23">
        <v>0.05</v>
      </c>
      <c r="F13" s="23">
        <v>0.6</v>
      </c>
      <c r="G13" s="23">
        <v>0.2</v>
      </c>
      <c r="H13" s="19" t="s">
        <v>83</v>
      </c>
    </row>
    <row r="14" spans="1:9" ht="22" customHeight="1">
      <c r="B14" s="16" t="s">
        <v>46</v>
      </c>
      <c r="C14" s="23">
        <v>0</v>
      </c>
      <c r="D14" s="23">
        <v>0.05</v>
      </c>
      <c r="E14" s="23">
        <v>0</v>
      </c>
      <c r="F14" s="23">
        <v>0.85</v>
      </c>
      <c r="G14" s="23">
        <v>0.1</v>
      </c>
      <c r="H14" s="16" t="s">
        <v>83</v>
      </c>
    </row>
    <row r="15" spans="1:9" ht="22" customHeight="1">
      <c r="B15" s="19" t="s">
        <v>47</v>
      </c>
      <c r="C15" s="23">
        <v>0.05</v>
      </c>
      <c r="D15" s="23">
        <v>0.05</v>
      </c>
      <c r="E15" s="23">
        <v>0.05</v>
      </c>
      <c r="F15" s="23">
        <v>0.7</v>
      </c>
      <c r="G15" s="23">
        <v>0.15</v>
      </c>
      <c r="H15" s="19" t="s">
        <v>83</v>
      </c>
    </row>
    <row r="17" spans="2:6" ht="14" customHeight="1">
      <c r="B17" s="3" t="s">
        <v>54</v>
      </c>
    </row>
    <row r="18" spans="2:6" ht="26" customHeight="1">
      <c r="B18" s="13" t="s">
        <v>55</v>
      </c>
    </row>
    <row r="19" spans="2:6" ht="26" customHeight="1">
      <c r="B19" s="14" t="s">
        <v>56</v>
      </c>
      <c r="C19" s="15" t="s">
        <v>57</v>
      </c>
      <c r="D19" s="15" t="s">
        <v>58</v>
      </c>
      <c r="E19" s="15" t="s">
        <v>59</v>
      </c>
      <c r="F19" s="15" t="s">
        <v>60</v>
      </c>
    </row>
    <row r="20" spans="2:6" ht="22" customHeight="1">
      <c r="B20" s="16" t="s">
        <v>84</v>
      </c>
      <c r="C20" s="17">
        <f>SUMPRODUCT((C10:G15)*1)</f>
        <v>0</v>
      </c>
      <c r="D20" s="17">
        <f>COUNTA(B10:B15)</f>
        <v>0</v>
      </c>
      <c r="E20" s="17">
        <f>C20-D20</f>
        <v>0</v>
      </c>
      <c r="F20" s="18">
        <f>IF(ABS(C20-D20)&lt;0.5,"OK","FLAG")</f>
        <v>0</v>
      </c>
    </row>
  </sheetData>
  <mergeCells count="3">
    <mergeCell ref="B2:G2"/>
    <mergeCell ref="B3:G3"/>
    <mergeCell ref="B5:H5"/>
  </mergeCells>
  <conditionalFormatting sqref="F20">
    <cfRule type="containsText" dxfId="0" priority="1" operator="containsText" text="OK">
      <formula>NOT(ISERROR(SEARCH("OK",F20)))</formula>
    </cfRule>
    <cfRule type="containsText" dxfId="1" priority="2" operator="containsText" text="FLAG">
      <formula>NOT(ISERROR(SEARCH("FLAG",F20)))</formula>
    </cfRule>
  </conditionalFormatting>
  <printOptions horizontalCentered="1"/>
  <pageMargins left="0.4" right="0.4" top="0.5" bottom="0.6" header="0.2" footer="0.3"/>
  <pageSetup paperSize="9" fitToHeight="0" orientation="landscape"/>
  <headerFooter>
    <oddHeader>&amp;L&amp;"Arial"&amp;8&amp;K707070Lyros Accounting&amp;C&amp;"Arial"&amp;8&amp;K707070Internal Data Measures&amp;R&amp;"Arial"&amp;8&amp;K707070Page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6.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85</v>
      </c>
      <c r="C2" s="11"/>
      <c r="D2" s="11"/>
      <c r="E2" s="11"/>
      <c r="F2" s="11"/>
      <c r="G2" s="11"/>
      <c r="H2" s="11"/>
      <c r="I2" s="11"/>
      <c r="J2" s="11"/>
      <c r="K2" s="11"/>
      <c r="L2" s="1"/>
      <c r="M2" s="1"/>
    </row>
    <row r="3" spans="1:13" ht="26" customHeight="1">
      <c r="A3" s="1"/>
      <c r="B3" s="12" t="s">
        <v>86</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87</v>
      </c>
      <c r="C7" s="13"/>
      <c r="D7" s="13"/>
      <c r="E7" s="13"/>
      <c r="F7" s="13"/>
      <c r="G7" s="13"/>
      <c r="H7" s="13"/>
      <c r="I7" s="13"/>
      <c r="J7" s="13"/>
      <c r="K7" s="13"/>
      <c r="L7" s="13"/>
    </row>
    <row r="8" spans="1:13" ht="24" customHeight="1">
      <c r="B8" s="6" t="s">
        <v>3</v>
      </c>
      <c r="C8" s="7" t="s">
        <v>88</v>
      </c>
      <c r="D8" s="7"/>
      <c r="E8" s="7"/>
      <c r="F8" s="7"/>
      <c r="G8" s="7"/>
      <c r="H8" s="7"/>
      <c r="I8" s="7"/>
      <c r="J8" s="7"/>
      <c r="K8" s="7"/>
      <c r="L8" s="7"/>
    </row>
    <row r="9" spans="1:13" ht="24" customHeight="1">
      <c r="B9" s="6" t="s">
        <v>5</v>
      </c>
      <c r="C9" s="7" t="s">
        <v>89</v>
      </c>
      <c r="D9" s="7"/>
      <c r="E9" s="7"/>
      <c r="F9" s="7"/>
      <c r="G9" s="7"/>
      <c r="H9" s="7"/>
      <c r="I9" s="7"/>
      <c r="J9" s="7"/>
      <c r="K9" s="7"/>
      <c r="L9" s="7"/>
    </row>
    <row r="10" spans="1:13" ht="24" customHeight="1">
      <c r="B10" s="6" t="s">
        <v>7</v>
      </c>
      <c r="C10" s="7" t="s">
        <v>90</v>
      </c>
      <c r="D10" s="7"/>
      <c r="E10" s="7"/>
      <c r="F10" s="7"/>
      <c r="G10" s="7"/>
      <c r="H10" s="7"/>
      <c r="I10" s="7"/>
      <c r="J10" s="7"/>
      <c r="K10" s="7"/>
      <c r="L10" s="7"/>
    </row>
    <row r="11" spans="1:13" ht="22" customHeight="1">
      <c r="B11" s="6" t="s">
        <v>91</v>
      </c>
      <c r="C11" s="6"/>
      <c r="D11" s="6"/>
      <c r="E11" s="6"/>
      <c r="F11" s="6"/>
      <c r="G11" s="6"/>
      <c r="H11" s="6"/>
      <c r="I11" s="6"/>
      <c r="J11" s="6"/>
      <c r="K11" s="6"/>
      <c r="L11" s="6"/>
    </row>
    <row r="13" spans="1:13" ht="28" customHeight="1">
      <c r="B13" s="13" t="s">
        <v>92</v>
      </c>
      <c r="C13" s="13"/>
      <c r="D13" s="13"/>
      <c r="E13" s="13"/>
      <c r="F13" s="13"/>
      <c r="G13" s="13"/>
      <c r="H13" s="13"/>
      <c r="I13" s="13"/>
      <c r="J13" s="13"/>
      <c r="K13" s="13"/>
      <c r="L13" s="13"/>
    </row>
    <row r="14" spans="1:13" ht="24" customHeight="1">
      <c r="B14" s="6" t="s">
        <v>3</v>
      </c>
      <c r="C14" s="7" t="s">
        <v>93</v>
      </c>
      <c r="D14" s="7"/>
      <c r="E14" s="7"/>
      <c r="F14" s="7"/>
      <c r="G14" s="7"/>
      <c r="H14" s="7"/>
      <c r="I14" s="7"/>
      <c r="J14" s="7"/>
      <c r="K14" s="7"/>
      <c r="L14" s="7"/>
    </row>
    <row r="15" spans="1:13" ht="24" customHeight="1">
      <c r="B15" s="6" t="s">
        <v>5</v>
      </c>
      <c r="C15" s="7" t="s">
        <v>94</v>
      </c>
      <c r="D15" s="7"/>
      <c r="E15" s="7"/>
      <c r="F15" s="7"/>
      <c r="G15" s="7"/>
      <c r="H15" s="7"/>
      <c r="I15" s="7"/>
      <c r="J15" s="7"/>
      <c r="K15" s="7"/>
      <c r="L15" s="7"/>
    </row>
    <row r="16" spans="1:13" ht="24" customHeight="1">
      <c r="B16" s="6" t="s">
        <v>7</v>
      </c>
      <c r="C16" s="7" t="s">
        <v>95</v>
      </c>
      <c r="D16" s="7"/>
      <c r="E16" s="7"/>
      <c r="F16" s="7"/>
      <c r="G16" s="7"/>
      <c r="H16" s="7"/>
      <c r="I16" s="7"/>
      <c r="J16" s="7"/>
      <c r="K16" s="7"/>
      <c r="L16" s="7"/>
    </row>
    <row r="17" spans="2:12" ht="22" customHeight="1">
      <c r="B17" s="6" t="s">
        <v>96</v>
      </c>
      <c r="C17" s="6"/>
      <c r="D17" s="6"/>
      <c r="E17" s="6"/>
      <c r="F17" s="6"/>
      <c r="G17" s="6"/>
      <c r="H17" s="6"/>
      <c r="I17" s="6"/>
      <c r="J17" s="6"/>
      <c r="K17" s="6"/>
      <c r="L17" s="6"/>
    </row>
    <row r="20" spans="2:12" ht="24" customHeight="1">
      <c r="B20" s="10" t="s">
        <v>31</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vt:lpstr>
      <vt:lpstr>Monthly Bridge</vt:lpstr>
      <vt:lpstr>YTD Bridge</vt:lpstr>
      <vt:lpstr>Data</vt:lpstr>
      <vt:lpstr>Internal Data Measures</vt:lpstr>
      <vt:lpstr>Connect your data</vt:lpstr>
      <vt:lpstr>'Connect your data'!Print_Area</vt:lpstr>
      <vt:lpstr>Cover!Print_Area</vt:lpstr>
      <vt:lpstr>'Connect your data'!Print_Titles</vt:lpstr>
      <vt:lpstr>Data!Print_Titles</vt:lpstr>
      <vt:lpstr>'Internal Data Measures'!Print_Titles</vt:lpstr>
      <vt:lpstr>'Monthly Bridge'!Print_Titles</vt:lpstr>
      <vt:lpstr>'YTD Bridge'!Print_Titles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2026-05-23T20:47:52Z</dcterms:created>
  <dcterms:modified xsi:type="dcterms:W3CDTF">2026-05-23T20:47:52Z</dcterms:modified>
</cp:coreProperties>
</file>